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fileserver07\documenten$\PAUBVBA\"/>
    </mc:Choice>
  </mc:AlternateContent>
  <xr:revisionPtr revIDLastSave="0" documentId="8_{39706E20-6655-4F1C-99B4-C76DDD59C21F}" xr6:coauthVersionLast="47" xr6:coauthVersionMax="47" xr10:uidLastSave="{00000000-0000-0000-0000-000000000000}"/>
  <bookViews>
    <workbookView xWindow="28680" yWindow="-120" windowWidth="29040" windowHeight="15720" tabRatio="717" activeTab="2" xr2:uid="{00000000-000D-0000-FFFF-FFFF00000000}"/>
  </bookViews>
  <sheets>
    <sheet name="Instructies" sheetId="9" r:id="rId1"/>
    <sheet name="Simulatie kostenplan" sheetId="7" r:id="rId2"/>
    <sheet name="Simulatie personeelskosten" sheetId="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8" l="1"/>
  <c r="I17" i="8" s="1"/>
  <c r="H18" i="8"/>
  <c r="H19" i="8"/>
  <c r="I19" i="8" s="1"/>
  <c r="H20" i="8"/>
  <c r="H21" i="8"/>
  <c r="H22" i="8"/>
  <c r="H23" i="8"/>
  <c r="I23" i="8" s="1"/>
  <c r="H24" i="8"/>
  <c r="I24" i="8" s="1"/>
  <c r="H25" i="8"/>
  <c r="I25" i="8" s="1"/>
  <c r="H26" i="8"/>
  <c r="I26" i="8" s="1"/>
  <c r="H27" i="8"/>
  <c r="I27" i="8" s="1"/>
  <c r="H28" i="8"/>
  <c r="I28" i="8" s="1"/>
  <c r="H29" i="8"/>
  <c r="I29" i="8" s="1"/>
  <c r="H30" i="8"/>
  <c r="I30" i="8" s="1"/>
  <c r="H31" i="8"/>
  <c r="I31" i="8" s="1"/>
  <c r="H32" i="8"/>
  <c r="H33" i="8"/>
  <c r="I33" i="8" s="1"/>
  <c r="H34" i="8"/>
  <c r="H35" i="8"/>
  <c r="I35" i="8" s="1"/>
  <c r="H16" i="8"/>
  <c r="C26" i="7"/>
  <c r="D52" i="8"/>
  <c r="D56" i="8" s="1"/>
  <c r="C28" i="7" s="1"/>
  <c r="F17" i="8"/>
  <c r="G17" i="8" s="1"/>
  <c r="J17" i="8"/>
  <c r="F18" i="8"/>
  <c r="G18" i="8"/>
  <c r="I18" i="8"/>
  <c r="J18" i="8"/>
  <c r="F19" i="8"/>
  <c r="G19" i="8" s="1"/>
  <c r="J19" i="8"/>
  <c r="F20" i="8"/>
  <c r="G20" i="8"/>
  <c r="I20" i="8"/>
  <c r="J20" i="8"/>
  <c r="F21" i="8"/>
  <c r="G21" i="8"/>
  <c r="I21" i="8"/>
  <c r="J21" i="8"/>
  <c r="F22" i="8"/>
  <c r="G22" i="8"/>
  <c r="I22" i="8"/>
  <c r="J22" i="8"/>
  <c r="F23" i="8"/>
  <c r="G23" i="8"/>
  <c r="J23" i="8"/>
  <c r="F24" i="8"/>
  <c r="G24" i="8" s="1"/>
  <c r="J24" i="8"/>
  <c r="F25" i="8"/>
  <c r="G25" i="8"/>
  <c r="J25" i="8"/>
  <c r="F26" i="8"/>
  <c r="G26" i="8"/>
  <c r="J26" i="8"/>
  <c r="F27" i="8"/>
  <c r="G27" i="8"/>
  <c r="J27" i="8"/>
  <c r="F28" i="8"/>
  <c r="G28" i="8" s="1"/>
  <c r="J28" i="8"/>
  <c r="F29" i="8"/>
  <c r="G29" i="8" s="1"/>
  <c r="J29" i="8"/>
  <c r="F30" i="8"/>
  <c r="G30" i="8" s="1"/>
  <c r="J30" i="8"/>
  <c r="F31" i="8"/>
  <c r="G31" i="8"/>
  <c r="J31" i="8"/>
  <c r="F32" i="8"/>
  <c r="G32" i="8" s="1"/>
  <c r="I32" i="8"/>
  <c r="J32" i="8"/>
  <c r="F33" i="8"/>
  <c r="G33" i="8"/>
  <c r="J33" i="8"/>
  <c r="F34" i="8"/>
  <c r="G34" i="8" s="1"/>
  <c r="I34" i="8"/>
  <c r="J34" i="8"/>
  <c r="F35" i="8"/>
  <c r="G35" i="8" s="1"/>
  <c r="J35" i="8"/>
  <c r="F16" i="8"/>
  <c r="G16" i="8" s="1"/>
  <c r="D34" i="7"/>
  <c r="F28" i="7" s="1"/>
  <c r="C34" i="7"/>
  <c r="F32" i="7"/>
  <c r="E32" i="7"/>
  <c r="D32" i="7"/>
  <c r="D30" i="7"/>
  <c r="H36" i="8" l="1"/>
  <c r="G36" i="8"/>
  <c r="F35" i="7"/>
  <c r="I16" i="8"/>
  <c r="J16" i="8" s="1"/>
  <c r="J36" i="8" s="1"/>
  <c r="C35" i="7"/>
  <c r="D35" i="7"/>
  <c r="E35" i="7"/>
  <c r="I36" i="8" l="1"/>
</calcChain>
</file>

<file path=xl/sharedStrings.xml><?xml version="1.0" encoding="utf-8"?>
<sst xmlns="http://schemas.openxmlformats.org/spreadsheetml/2006/main" count="139" uniqueCount="115">
  <si>
    <t>Programmareglement:</t>
  </si>
  <si>
    <t>Klik hier</t>
  </si>
  <si>
    <t>Leidraad aanvraag:</t>
  </si>
  <si>
    <t xml:space="preserve">Deze simulatie helpt je om in te schatten in welke mate de verschillende kostenopties uit het programmareglement aansluiten op jouw projectbudget. Hou er rekening mee dat het programma een value-for-money beoordeling uitvoert op elk kostenplan. </t>
  </si>
  <si>
    <t>Het wordt daarom sterk afgeraden voor een kostenplan te kiezen dat veel hoger uitkomt dan de effectieve (verwachte) kosten. Het aanmaken van een kostenplan in je projectaanvraag, en de verdere uitwerking van jouw kostenplan in detail, kan je uitvoeren in het e-loket.</t>
  </si>
  <si>
    <t>Instructies</t>
  </si>
  <si>
    <r>
      <rPr>
        <b/>
        <sz val="10"/>
        <color theme="1"/>
        <rFont val="Tahoma"/>
        <family val="2"/>
      </rPr>
      <t>1.</t>
    </r>
    <r>
      <rPr>
        <sz val="10"/>
        <color theme="1"/>
        <rFont val="Tahoma"/>
        <family val="2"/>
      </rPr>
      <t xml:space="preserve"> Vul hieronder de totale (verwachte) bedragen in voor personeelskosten en externe kosten. </t>
    </r>
  </si>
  <si>
    <r>
      <rPr>
        <b/>
        <sz val="10"/>
        <color theme="1"/>
        <rFont val="Tahoma"/>
        <family val="2"/>
      </rPr>
      <t>2.</t>
    </r>
    <r>
      <rPr>
        <sz val="10"/>
        <color theme="1"/>
        <rFont val="Tahoma"/>
        <family val="2"/>
      </rPr>
      <t xml:space="preserve"> Geef ook aan of je gebruik wil maken van de forfaits voor respectievelijk overheadkosten en/of reis- en verblijfskosten.</t>
    </r>
  </si>
  <si>
    <r>
      <rPr>
        <b/>
        <sz val="10"/>
        <rFont val="Tahoma"/>
        <family val="2"/>
      </rPr>
      <t>3.</t>
    </r>
    <r>
      <rPr>
        <sz val="10"/>
        <rFont val="Tahoma"/>
        <family val="2"/>
      </rPr>
      <t xml:space="preserve"> Tenslotte vul je in of en hoeveel voorbereidingskosten (max. €37.000) je wenst te begroten om een simulatie te genereren op maat van jouw project. </t>
    </r>
  </si>
  <si>
    <r>
      <rPr>
        <b/>
        <sz val="10"/>
        <color theme="1"/>
        <rFont val="Arial"/>
        <family val="2"/>
      </rPr>
      <t>4.</t>
    </r>
    <r>
      <rPr>
        <sz val="10"/>
        <color theme="1"/>
        <rFont val="Arial"/>
        <family val="2"/>
      </rPr>
      <t xml:space="preserve"> Vergelijk de verschillende kostenplannen en de meerwaarde van de forfaits in jouw projectbegroting. De financiële meerwaarde kan je beoordelen op basis van de linkertabel. Hou ook rekening met de administratieve voor- en nadelen van elke scenario, zoals samengevat in de rechtertabel.</t>
    </r>
  </si>
  <si>
    <t>Kostenrubriek</t>
  </si>
  <si>
    <t>Vul in: geplande kosten</t>
  </si>
  <si>
    <t>Personeelskosten</t>
  </si>
  <si>
    <t xml:space="preserve">Externe kosten </t>
  </si>
  <si>
    <t>Vul in: ja of neen</t>
  </si>
  <si>
    <t>Optie overheadforfait</t>
  </si>
  <si>
    <t>Optie reis- en verblijfskostenforfait</t>
  </si>
  <si>
    <t>Vul in: geplande voorbereidings-kosten</t>
  </si>
  <si>
    <t>Voorbereidingskosten</t>
  </si>
  <si>
    <t>Financiële impact</t>
  </si>
  <si>
    <t>Administratieve voor- en nadelen</t>
  </si>
  <si>
    <t>Personeel Plus40</t>
  </si>
  <si>
    <t xml:space="preserve">Hybride </t>
  </si>
  <si>
    <t>Extern Plus7</t>
  </si>
  <si>
    <t>Extern Plus20</t>
  </si>
  <si>
    <t>voorbereidingskost</t>
  </si>
  <si>
    <t>Administratie voor personeelskosten
(o.m. urenregistratie)</t>
  </si>
  <si>
    <t>Bewijslast vereist</t>
  </si>
  <si>
    <t>Geen bewijslast nodig</t>
  </si>
  <si>
    <t>zie programmareglement 4.6.a.</t>
  </si>
  <si>
    <t>Standaard uurtarief, vast uurtarief</t>
  </si>
  <si>
    <t>20% forfait</t>
  </si>
  <si>
    <t>Administratie voor externe kosten
(o.m. facturen, aanbestedingsdossiers, marktconformiteit van prijs aantonen)</t>
  </si>
  <si>
    <t>zie programmareglement 4.6.b.</t>
  </si>
  <si>
    <r>
      <t>Reis</t>
    </r>
    <r>
      <rPr>
        <sz val="9"/>
        <color rgb="FFFF0000"/>
        <rFont val="Tahoma"/>
        <family val="2"/>
      </rPr>
      <t xml:space="preserve">- </t>
    </r>
    <r>
      <rPr>
        <sz val="9"/>
        <color theme="1"/>
        <rFont val="Tahoma"/>
        <family val="2"/>
      </rPr>
      <t>en verblijfskosten</t>
    </r>
  </si>
  <si>
    <t>1,5% forfait</t>
  </si>
  <si>
    <t>Controledruk</t>
  </si>
  <si>
    <t>Relatief laag</t>
  </si>
  <si>
    <t>Relatief hoog</t>
  </si>
  <si>
    <t>Gemiddeld</t>
  </si>
  <si>
    <t>zie programmareglement 4.6.d.</t>
  </si>
  <si>
    <t>Risico op verwerpingen
(wegens aard van de kosten)</t>
  </si>
  <si>
    <t>Overhead</t>
  </si>
  <si>
    <t>15% forfait</t>
  </si>
  <si>
    <t>7% forfait</t>
  </si>
  <si>
    <t>zie programmareglement 4.6.c.</t>
  </si>
  <si>
    <t>Betalingstermijn (indicatief)</t>
  </si>
  <si>
    <t>Maximaal 45 dagen</t>
  </si>
  <si>
    <t>Maximaal 80 dagen</t>
  </si>
  <si>
    <t>40% forfait</t>
  </si>
  <si>
    <t>reëel</t>
  </si>
  <si>
    <t>Op maat van welk type project</t>
  </si>
  <si>
    <t>Werkingsprojecten met relatief weinig externe kosten</t>
  </si>
  <si>
    <t>Reële kosten waarvan relatief veel personeelskosten</t>
  </si>
  <si>
    <t>Reële kosten waarvan relatief veel externe kosten</t>
  </si>
  <si>
    <t>Investeringsprojecten met relatief weinig personeelskosten</t>
  </si>
  <si>
    <t>zie programmareglement 4.6.e.</t>
  </si>
  <si>
    <t>Totaal budget</t>
  </si>
  <si>
    <t>Samenvatting</t>
  </si>
  <si>
    <t>Grote administratieve vereenvoudiging</t>
  </si>
  <si>
    <t>Administratieve onderbouwing nodig van de meeste kosten</t>
  </si>
  <si>
    <t>Administratieve vereenvoudiging</t>
  </si>
  <si>
    <t xml:space="preserve"> </t>
  </si>
  <si>
    <t>Deze simulatie helpt je om je personeelskosten in meer detail te begroten. Je kan op basis van de simulatie een onderbouwde keuze maken tussen gebruik van het standaarduurtarief (SUT) of het vast uurtarief (VUT).</t>
  </si>
  <si>
    <r>
      <rPr>
        <b/>
        <sz val="10"/>
        <color theme="1"/>
        <rFont val="Tahoma"/>
        <family val="2"/>
      </rPr>
      <t xml:space="preserve">1. </t>
    </r>
    <r>
      <rPr>
        <sz val="10"/>
        <color theme="1"/>
        <rFont val="Tahoma"/>
        <family val="2"/>
      </rPr>
      <t>Geef aan of jouw organisatie in België of Nederland gevestigd is.</t>
    </r>
  </si>
  <si>
    <r>
      <rPr>
        <b/>
        <sz val="10"/>
        <color theme="1"/>
        <rFont val="Tahoma"/>
        <family val="2"/>
      </rPr>
      <t xml:space="preserve">2. </t>
    </r>
    <r>
      <rPr>
        <sz val="10"/>
        <color theme="1"/>
        <rFont val="Tahoma"/>
        <family val="2"/>
      </rPr>
      <t>Vul de kolommen B t.e.m. E aan met gegevens over de verschillende projectmedewerkers. Verduidelijk hoe elke mewerker gelinkt is aan je organisatie en voer het bruto uur- of maandsalaris en het aantal te presteren projecturen in.</t>
    </r>
  </si>
  <si>
    <r>
      <rPr>
        <b/>
        <sz val="10"/>
        <color theme="1"/>
        <rFont val="Arial"/>
        <family val="2"/>
      </rPr>
      <t xml:space="preserve">3. </t>
    </r>
    <r>
      <rPr>
        <sz val="10"/>
        <color theme="1"/>
        <rFont val="Arial"/>
        <family val="2"/>
      </rPr>
      <t>De SUT- en VUT-bedragen in de kolommen F t.e.m. J worden automatisch berekend op basis van jouw input in stap 2.</t>
    </r>
  </si>
  <si>
    <r>
      <rPr>
        <b/>
        <sz val="10"/>
        <color theme="1"/>
        <rFont val="Arial"/>
        <family val="2"/>
      </rPr>
      <t xml:space="preserve">4. </t>
    </r>
    <r>
      <rPr>
        <sz val="10"/>
        <color theme="1"/>
        <rFont val="Arial"/>
        <family val="2"/>
      </rPr>
      <t>Kies onderaan deze tab hoe je de personeelskosten van je organisatie wil begroten. Je kiest ofwel voor het SUT, ofwel voor het VUT, en dit voor de inzet van alle medewerkers van je organisatie tijdens het gehele project.</t>
    </r>
  </si>
  <si>
    <t xml:space="preserve"> De keuze tussen SUT of VUT kan je na een eerste aanvaarde declaratie niet meer wijzigen. Hou er rekening mee dat het gebruik van het VUT minder administratie vereist, zoals verduidelijkt in het overzicht met administratieve voor- en nadelen.</t>
  </si>
  <si>
    <t>Plaats van vestiging van de organisatie</t>
  </si>
  <si>
    <t>Overzicht van projectmedewerkers</t>
  </si>
  <si>
    <t>Medewerker</t>
  </si>
  <si>
    <r>
      <t xml:space="preserve">Link met projectmedewerker </t>
    </r>
    <r>
      <rPr>
        <b/>
        <sz val="10"/>
        <color rgb="FFFF0000"/>
        <rFont val="Arial"/>
        <family val="2"/>
      </rPr>
      <t>*</t>
    </r>
  </si>
  <si>
    <r>
      <t xml:space="preserve">Bruto uur- of </t>
    </r>
    <r>
      <rPr>
        <b/>
        <u/>
        <sz val="10"/>
        <color theme="1"/>
        <rFont val="Arial"/>
        <family val="2"/>
      </rPr>
      <t>voltijds</t>
    </r>
    <r>
      <rPr>
        <b/>
        <sz val="10"/>
        <color theme="1"/>
        <rFont val="Arial"/>
        <family val="2"/>
      </rPr>
      <t xml:space="preserve"> maandsalaris </t>
    </r>
    <r>
      <rPr>
        <b/>
        <sz val="10"/>
        <color rgb="FFFF0000"/>
        <rFont val="Arial"/>
        <family val="2"/>
      </rPr>
      <t>**</t>
    </r>
  </si>
  <si>
    <t>Projecturen</t>
  </si>
  <si>
    <t>SUT</t>
  </si>
  <si>
    <t>SUT * projecturen</t>
  </si>
  <si>
    <t>VUT * projecturen</t>
  </si>
  <si>
    <t>Verschil tussen SUT en VUT</t>
  </si>
  <si>
    <t>Opmerking</t>
  </si>
  <si>
    <t>Mark Segers (bvb.)</t>
  </si>
  <si>
    <t>Arbeidsovereenkomst (bvb.)</t>
  </si>
  <si>
    <t>autom.berekening</t>
  </si>
  <si>
    <t>Totaal</t>
  </si>
  <si>
    <t>* Externe inhuur (van bv. ZZP'ers, consultants, detachering naar Nederlands model) past niet onder 'personeelskosten', maar onder 'externe kosten'.
** Indien u een brutosalaris invoert dat € 200,- of minder bedraagt, dan veronderstelt deze tool in het vervolg van de simulatie dat het om een uursalaris gaat. Indien het ingevoerde brutosalaris meer bedraagt dan € 200,-, dan veronderstelt deze tool dat het om een (voltijds) maandsalaris gaat.
*** Het vaste uurtarief wordt elk kalenderjaar geïndexeerd, zoals weergegeven in de kolomtitel VUT (yyyy).</t>
  </si>
  <si>
    <t>zie programmareglement pp.38-43</t>
  </si>
  <si>
    <t>Standaard uurtarief</t>
  </si>
  <si>
    <t>Vast uurtarief</t>
  </si>
  <si>
    <t>Tijdschrijven</t>
  </si>
  <si>
    <t>Bijhouden van urenregistratie</t>
  </si>
  <si>
    <t>Loonfiche/loonstrook</t>
  </si>
  <si>
    <t>Jaarlijks aanleveren voor elke projectmedewerker</t>
  </si>
  <si>
    <t>n.v.t.</t>
  </si>
  <si>
    <t>Berekening</t>
  </si>
  <si>
    <t>Bruto uur- of maandloon</t>
  </si>
  <si>
    <t>Vast tarief per land (jaarlijkse indexatie)</t>
  </si>
  <si>
    <t>Wanneer berekenen</t>
  </si>
  <si>
    <t>Jaarlijks opnieuw berekenen voor elke projectmedewerker</t>
  </si>
  <si>
    <t>Controle</t>
  </si>
  <si>
    <t xml:space="preserve">Gebruik van het SUT is beperkt tot medewerkers met:
• Arbeidsovereenkomst
• Aanstellingsbesluit
</t>
  </si>
  <si>
    <r>
      <t xml:space="preserve">Gebruik van het VUT is beperkt tot medewerkers met:
• Arbeidsovereenkomst
• Aanstellingsbesluit
• (mede-)eigenaar
• bestuurder
• zaakvoerder
• directeur zonder arbeidsovereenkomst
</t>
    </r>
    <r>
      <rPr>
        <u/>
        <sz val="10"/>
        <color theme="1"/>
        <rFont val="Arial"/>
        <family val="2"/>
      </rPr>
      <t xml:space="preserve">Let op: Het SUT voor eigenaars van een KMO/MKB en het SUT voor niet-werknemers </t>
    </r>
    <r>
      <rPr>
        <sz val="10"/>
        <color theme="1"/>
        <rFont val="Arial"/>
        <family val="2"/>
      </rPr>
      <t xml:space="preserve">(zoals vroeger gebruikt in Interreg V) </t>
    </r>
    <r>
      <rPr>
        <u/>
        <sz val="10"/>
        <color theme="1"/>
        <rFont val="Arial"/>
        <family val="2"/>
      </rPr>
      <t>is niet langer in gebruik. Deze doelgroep kan als alternatief gebruik maken van het vaste uurtarief.</t>
    </r>
  </si>
  <si>
    <t>Correcte SUT-berekening</t>
  </si>
  <si>
    <t>Vergelijking van gedeclareerde uren met urenregistratie</t>
  </si>
  <si>
    <t>Risico op verwerpingen
(wegens aard van de methodiek)</t>
  </si>
  <si>
    <t>Normaal</t>
  </si>
  <si>
    <t>Laag</t>
  </si>
  <si>
    <t>Je begrootte in de simulatie van je kostenplan personeelskosten voor</t>
  </si>
  <si>
    <t>Ik wil personeelskosten voor mijn organisatie simuleren op basis van</t>
  </si>
  <si>
    <t>selectie aangegeven door simulatie</t>
  </si>
  <si>
    <t>De verwachte personeelskosten bedragen</t>
  </si>
  <si>
    <t>Personeelskosten (verwacht)</t>
  </si>
  <si>
    <t>Keer terug naar het kostenplan.</t>
  </si>
  <si>
    <t>5. Specifieer eventueel je personeelskosten adhv werkverdeling.</t>
  </si>
  <si>
    <r>
      <rPr>
        <b/>
        <sz val="10"/>
        <color rgb="FF000000"/>
        <rFont val="Arial"/>
        <family val="2"/>
      </rPr>
      <t xml:space="preserve">VUT (2025) </t>
    </r>
    <r>
      <rPr>
        <b/>
        <sz val="10"/>
        <color rgb="FFFF0000"/>
        <rFont val="Arial"/>
        <family val="2"/>
      </rPr>
      <t>***</t>
    </r>
  </si>
  <si>
    <t>België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</si>
</sst>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quot;€&quot;\ #,##0.00"/>
  </numFmts>
  <fonts count="29" x14ac:knownFonts="1">
    <font>
      <sz val="10"/>
      <color theme="1"/>
      <name val="Arial"/>
      <family val="2"/>
    </font>
    <font>
      <sz val="10"/>
      <color theme="1"/>
      <name val="Tahoma"/>
      <family val="2"/>
    </font>
    <font>
      <b/>
      <sz val="10"/>
      <color theme="1"/>
      <name val="Tahoma"/>
      <family val="2"/>
    </font>
    <font>
      <sz val="10"/>
      <name val="Tahoma"/>
      <family val="2"/>
    </font>
    <font>
      <sz val="9"/>
      <color theme="1"/>
      <name val="Tahoma"/>
      <family val="2"/>
    </font>
    <font>
      <sz val="9"/>
      <name val="Tahoma"/>
      <family val="2"/>
    </font>
    <font>
      <b/>
      <sz val="10"/>
      <name val="Tahoma"/>
      <family val="2"/>
    </font>
    <font>
      <sz val="9"/>
      <color theme="0" tint="-0.499984740745262"/>
      <name val="Tahoma"/>
      <family val="2"/>
    </font>
    <font>
      <i/>
      <sz val="8"/>
      <color theme="0" tint="-0.499984740745262"/>
      <name val="Tahoma"/>
      <family val="2"/>
    </font>
    <font>
      <b/>
      <sz val="10"/>
      <color rgb="FF1F497D"/>
      <name val="Tahoma"/>
      <family val="2"/>
    </font>
    <font>
      <sz val="9"/>
      <color rgb="FFFF0000"/>
      <name val="Tahoma"/>
      <family val="2"/>
    </font>
    <font>
      <u/>
      <sz val="10"/>
      <color theme="10"/>
      <name val="Arial"/>
      <family val="2"/>
    </font>
    <font>
      <b/>
      <sz val="10"/>
      <color rgb="FFFF0000"/>
      <name val="Arial"/>
      <family val="2"/>
    </font>
    <font>
      <b/>
      <sz val="9"/>
      <name val="Tahoma"/>
      <family val="2"/>
    </font>
    <font>
      <sz val="9"/>
      <color rgb="FF00B050"/>
      <name val="Tahoma"/>
      <family val="2"/>
    </font>
    <font>
      <sz val="10"/>
      <color rgb="FFFF0000"/>
      <name val="Arial"/>
      <family val="2"/>
    </font>
    <font>
      <b/>
      <sz val="10"/>
      <color theme="1"/>
      <name val="Arial"/>
      <family val="2"/>
    </font>
    <font>
      <b/>
      <sz val="12"/>
      <color theme="1"/>
      <name val="Arial"/>
      <family val="2"/>
    </font>
    <font>
      <i/>
      <sz val="10"/>
      <color theme="0" tint="-0.499984740745262"/>
      <name val="Arial"/>
      <family val="2"/>
    </font>
    <font>
      <i/>
      <sz val="10"/>
      <color theme="1"/>
      <name val="Arial"/>
      <family val="2"/>
    </font>
    <font>
      <i/>
      <sz val="9"/>
      <color theme="0" tint="-0.499984740745262"/>
      <name val="Arial"/>
      <family val="2"/>
    </font>
    <font>
      <u val="double"/>
      <sz val="10"/>
      <color rgb="FFFF0000"/>
      <name val="Arial"/>
      <family val="2"/>
    </font>
    <font>
      <sz val="10"/>
      <color rgb="FFFF0000"/>
      <name val="Tahoma"/>
      <family val="2"/>
    </font>
    <font>
      <b/>
      <sz val="10"/>
      <color rgb="FF000000"/>
      <name val="Arial"/>
      <family val="2"/>
    </font>
    <font>
      <sz val="10"/>
      <name val="Arial"/>
      <family val="2"/>
    </font>
    <font>
      <b/>
      <u/>
      <sz val="10"/>
      <color theme="1"/>
      <name val="Arial"/>
      <family val="2"/>
    </font>
    <font>
      <u/>
      <sz val="10"/>
      <color theme="1"/>
      <name val="Arial"/>
      <family val="2"/>
    </font>
    <font>
      <sz val="10"/>
      <color theme="1"/>
      <name val="Calibri"/>
      <family val="2"/>
      <scheme val="minor"/>
    </font>
    <font>
      <u/>
      <sz val="10"/>
      <color theme="10"/>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lightUp">
        <bgColor theme="0"/>
      </patternFill>
    </fill>
    <fill>
      <patternFill patternType="solid">
        <fgColor rgb="FFDDEBF7"/>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bottom/>
      <diagonal/>
    </border>
  </borders>
  <cellStyleXfs count="2">
    <xf numFmtId="0" fontId="0" fillId="0" borderId="0"/>
    <xf numFmtId="0" fontId="11" fillId="0" borderId="0" applyNumberFormat="0" applyFill="0" applyBorder="0" applyAlignment="0" applyProtection="0"/>
  </cellStyleXfs>
  <cellXfs count="142">
    <xf numFmtId="0" fontId="0" fillId="0" borderId="0" xfId="0"/>
    <xf numFmtId="0" fontId="1" fillId="0" borderId="0" xfId="0" applyFont="1"/>
    <xf numFmtId="0" fontId="2" fillId="0" borderId="1" xfId="0" applyFont="1" applyBorder="1" applyAlignment="1">
      <alignment vertical="center"/>
    </xf>
    <xf numFmtId="0" fontId="3" fillId="0" borderId="0" xfId="0" applyFont="1"/>
    <xf numFmtId="0" fontId="6" fillId="0" borderId="1" xfId="0" applyFont="1" applyBorder="1" applyAlignment="1">
      <alignment vertical="center"/>
    </xf>
    <xf numFmtId="0" fontId="6" fillId="4"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0" borderId="4" xfId="0" applyFont="1" applyBorder="1" applyAlignment="1">
      <alignment vertical="top" wrapText="1"/>
    </xf>
    <xf numFmtId="0" fontId="8" fillId="0" borderId="5" xfId="0" applyFont="1" applyBorder="1" applyAlignment="1">
      <alignment vertical="top" wrapText="1"/>
    </xf>
    <xf numFmtId="0" fontId="4" fillId="0" borderId="4" xfId="0" applyFont="1" applyBorder="1" applyAlignment="1">
      <alignment vertical="top"/>
    </xf>
    <xf numFmtId="0" fontId="8" fillId="0" borderId="10" xfId="0" applyFont="1" applyBorder="1" applyAlignment="1">
      <alignment vertical="top" wrapText="1"/>
    </xf>
    <xf numFmtId="0" fontId="2" fillId="0" borderId="0" xfId="0" applyFont="1"/>
    <xf numFmtId="0" fontId="4" fillId="0" borderId="0" xfId="0" applyFont="1"/>
    <xf numFmtId="0" fontId="1" fillId="0" borderId="1" xfId="0" applyFont="1" applyBorder="1"/>
    <xf numFmtId="0" fontId="2" fillId="0" borderId="1" xfId="0" applyFont="1" applyBorder="1" applyAlignment="1">
      <alignment horizontal="left" wrapText="1" indent="1"/>
    </xf>
    <xf numFmtId="0" fontId="1" fillId="0" borderId="1" xfId="0" applyFont="1" applyBorder="1" applyAlignment="1">
      <alignment wrapText="1"/>
    </xf>
    <xf numFmtId="0" fontId="3" fillId="5" borderId="1" xfId="0" applyFont="1" applyFill="1" applyBorder="1" applyAlignment="1">
      <alignment vertical="top" wrapText="1"/>
    </xf>
    <xf numFmtId="0" fontId="4" fillId="5" borderId="4" xfId="0" applyFont="1" applyFill="1" applyBorder="1" applyAlignment="1">
      <alignment vertical="top"/>
    </xf>
    <xf numFmtId="0" fontId="6" fillId="3" borderId="2" xfId="0" quotePrefix="1" applyFont="1" applyFill="1" applyBorder="1" applyAlignment="1">
      <alignment horizontal="center" vertical="center" wrapText="1"/>
    </xf>
    <xf numFmtId="0" fontId="6" fillId="0" borderId="2" xfId="0" applyFont="1" applyBorder="1" applyAlignment="1">
      <alignment horizontal="center" vertical="center" wrapText="1"/>
    </xf>
    <xf numFmtId="0" fontId="13" fillId="0" borderId="1" xfId="0" applyFont="1" applyBorder="1" applyAlignment="1">
      <alignment vertical="center" wrapText="1"/>
    </xf>
    <xf numFmtId="0" fontId="3" fillId="0" borderId="1" xfId="0" applyFont="1" applyBorder="1"/>
    <xf numFmtId="0" fontId="7" fillId="5" borderId="2"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5" fillId="0" borderId="1" xfId="1" quotePrefix="1" applyFont="1" applyFill="1" applyBorder="1" applyAlignment="1">
      <alignment horizontal="center" vertical="center" wrapText="1"/>
    </xf>
    <xf numFmtId="0" fontId="5" fillId="0" borderId="2" xfId="1" quotePrefix="1" applyFont="1" applyFill="1" applyBorder="1" applyAlignment="1">
      <alignment horizontal="center" vertical="center" wrapText="1"/>
    </xf>
    <xf numFmtId="0" fontId="14" fillId="0" borderId="2" xfId="1" quotePrefix="1" applyFont="1" applyFill="1" applyBorder="1" applyAlignment="1">
      <alignment horizontal="center" vertical="center" wrapText="1"/>
    </xf>
    <xf numFmtId="164" fontId="1" fillId="0" borderId="0" xfId="0" applyNumberFormat="1" applyFont="1"/>
    <xf numFmtId="0" fontId="17" fillId="0" borderId="0" xfId="0" applyFont="1"/>
    <xf numFmtId="0" fontId="17" fillId="0" borderId="0" xfId="0" applyFont="1" applyAlignment="1">
      <alignment horizontal="left" vertical="center"/>
    </xf>
    <xf numFmtId="0" fontId="17" fillId="0" borderId="0" xfId="0" applyFont="1" applyAlignment="1">
      <alignment vertical="center"/>
    </xf>
    <xf numFmtId="0" fontId="5" fillId="0" borderId="1" xfId="0" applyFont="1" applyBorder="1" applyAlignment="1">
      <alignment horizontal="left" vertical="center" wrapText="1"/>
    </xf>
    <xf numFmtId="0" fontId="6" fillId="0" borderId="0" xfId="0" applyFont="1" applyAlignment="1">
      <alignment horizontal="left" vertical="center"/>
    </xf>
    <xf numFmtId="164" fontId="3" fillId="0" borderId="0" xfId="0" applyNumberFormat="1" applyFont="1" applyAlignment="1">
      <alignment horizontal="center" vertical="center"/>
    </xf>
    <xf numFmtId="44" fontId="5" fillId="5" borderId="17" xfId="1" applyNumberFormat="1" applyFont="1" applyFill="1" applyBorder="1" applyAlignment="1">
      <alignment horizontal="center" vertical="center" wrapText="1"/>
    </xf>
    <xf numFmtId="0" fontId="5" fillId="4" borderId="17" xfId="0" applyFont="1" applyFill="1" applyBorder="1" applyAlignment="1">
      <alignment horizontal="center" vertical="center" wrapText="1"/>
    </xf>
    <xf numFmtId="164" fontId="5" fillId="2" borderId="17" xfId="0" applyNumberFormat="1" applyFont="1" applyFill="1" applyBorder="1" applyAlignment="1">
      <alignment horizontal="center" vertical="center" wrapText="1"/>
    </xf>
    <xf numFmtId="0" fontId="5" fillId="3" borderId="17" xfId="0" quotePrefix="1" applyFont="1" applyFill="1" applyBorder="1" applyAlignment="1">
      <alignment horizontal="center" vertical="center" wrapText="1"/>
    </xf>
    <xf numFmtId="0" fontId="6" fillId="0" borderId="18" xfId="0" applyFont="1" applyBorder="1" applyAlignment="1">
      <alignment horizontal="left" vertical="center"/>
    </xf>
    <xf numFmtId="0" fontId="18" fillId="0" borderId="1" xfId="0" applyFont="1" applyBorder="1"/>
    <xf numFmtId="0" fontId="18" fillId="0" borderId="1" xfId="0" applyFont="1" applyBorder="1" applyAlignment="1">
      <alignment horizontal="left"/>
    </xf>
    <xf numFmtId="164" fontId="18" fillId="0" borderId="1" xfId="0" applyNumberFormat="1" applyFont="1" applyBorder="1" applyAlignment="1">
      <alignment horizontal="left"/>
    </xf>
    <xf numFmtId="0" fontId="16" fillId="4" borderId="3" xfId="0" applyFont="1" applyFill="1" applyBorder="1" applyAlignment="1">
      <alignment horizontal="left" vertical="center"/>
    </xf>
    <xf numFmtId="0" fontId="16" fillId="4" borderId="3" xfId="0" applyFont="1" applyFill="1" applyBorder="1" applyAlignment="1">
      <alignment horizontal="left" vertical="center" wrapText="1"/>
    </xf>
    <xf numFmtId="0" fontId="0" fillId="0" borderId="0" xfId="0" applyAlignment="1">
      <alignment horizontal="right"/>
    </xf>
    <xf numFmtId="0" fontId="7" fillId="5" borderId="20" xfId="0" applyFont="1" applyFill="1" applyBorder="1" applyAlignment="1">
      <alignment horizontal="center" vertical="center"/>
    </xf>
    <xf numFmtId="0" fontId="16" fillId="4" borderId="1" xfId="0" applyFont="1" applyFill="1" applyBorder="1" applyAlignment="1">
      <alignment horizontal="left" vertical="center"/>
    </xf>
    <xf numFmtId="0" fontId="20" fillId="4" borderId="1" xfId="0" applyFont="1" applyFill="1" applyBorder="1" applyAlignment="1">
      <alignment horizontal="left" vertical="center"/>
    </xf>
    <xf numFmtId="0" fontId="0" fillId="0" borderId="1" xfId="0" applyBorder="1" applyAlignment="1">
      <alignment horizontal="left" vertical="center" wrapText="1"/>
    </xf>
    <xf numFmtId="0" fontId="19" fillId="0" borderId="0" xfId="0" applyFont="1"/>
    <xf numFmtId="0" fontId="6" fillId="0" borderId="17" xfId="0" applyFont="1"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15" fillId="0" borderId="0" xfId="0" applyFont="1" applyAlignment="1">
      <alignment horizontal="left" vertical="top" wrapText="1"/>
    </xf>
    <xf numFmtId="0" fontId="0" fillId="0" borderId="1" xfId="0" applyBorder="1" applyAlignment="1" applyProtection="1">
      <alignment horizontal="left"/>
      <protection locked="0"/>
    </xf>
    <xf numFmtId="164" fontId="0" fillId="0" borderId="1" xfId="0" applyNumberFormat="1" applyBorder="1" applyAlignment="1" applyProtection="1">
      <alignment horizontal="left"/>
      <protection locked="0"/>
    </xf>
    <xf numFmtId="0" fontId="0" fillId="0" borderId="1" xfId="0" applyBorder="1" applyProtection="1">
      <protection locked="0"/>
    </xf>
    <xf numFmtId="0" fontId="0" fillId="0" borderId="2" xfId="0" applyBorder="1" applyProtection="1">
      <protection locked="0"/>
    </xf>
    <xf numFmtId="164" fontId="0" fillId="0" borderId="0" xfId="0" applyNumberFormat="1" applyAlignment="1" applyProtection="1">
      <alignment horizontal="left" vertical="center"/>
      <protection locked="0"/>
    </xf>
    <xf numFmtId="0" fontId="23" fillId="7" borderId="5" xfId="0" applyFont="1" applyFill="1" applyBorder="1" applyAlignment="1">
      <alignment horizontal="left" vertical="center" wrapText="1"/>
    </xf>
    <xf numFmtId="0" fontId="23" fillId="7" borderId="3" xfId="0" applyFont="1" applyFill="1" applyBorder="1" applyAlignment="1">
      <alignment horizontal="left" vertical="center" wrapText="1"/>
    </xf>
    <xf numFmtId="0" fontId="24" fillId="0" borderId="15" xfId="0" applyFont="1" applyBorder="1" applyProtection="1">
      <protection locked="0"/>
    </xf>
    <xf numFmtId="0" fontId="10" fillId="0" borderId="0" xfId="0" applyFont="1"/>
    <xf numFmtId="0" fontId="15" fillId="0" borderId="0" xfId="0" applyFont="1"/>
    <xf numFmtId="0" fontId="21" fillId="0" borderId="0" xfId="0" applyFont="1"/>
    <xf numFmtId="0" fontId="10" fillId="0" borderId="0" xfId="0" applyFont="1" applyAlignment="1">
      <alignment horizontal="right"/>
    </xf>
    <xf numFmtId="164" fontId="22" fillId="0" borderId="0" xfId="0" applyNumberFormat="1" applyFont="1" applyAlignment="1">
      <alignment horizontal="center" vertical="center"/>
    </xf>
    <xf numFmtId="164" fontId="3"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center"/>
      <protection locked="0"/>
    </xf>
    <xf numFmtId="164" fontId="5" fillId="0" borderId="1" xfId="0" applyNumberFormat="1" applyFont="1" applyBorder="1" applyAlignment="1" applyProtection="1">
      <alignment horizontal="center" vertical="center"/>
      <protection locked="0"/>
    </xf>
    <xf numFmtId="0" fontId="16" fillId="0" borderId="21" xfId="0" applyFont="1" applyBorder="1" applyAlignment="1">
      <alignment horizontal="left"/>
    </xf>
    <xf numFmtId="0" fontId="0" fillId="0" borderId="22" xfId="0" applyBorder="1" applyAlignment="1">
      <alignment horizontal="left"/>
    </xf>
    <xf numFmtId="164" fontId="0" fillId="0" borderId="22" xfId="0" applyNumberFormat="1" applyBorder="1" applyAlignment="1">
      <alignment horizontal="left"/>
    </xf>
    <xf numFmtId="0" fontId="9" fillId="0" borderId="22" xfId="0" applyFont="1" applyBorder="1" applyAlignment="1">
      <alignment horizontal="left"/>
    </xf>
    <xf numFmtId="0" fontId="0" fillId="0" borderId="23" xfId="0" applyBorder="1"/>
    <xf numFmtId="9" fontId="18" fillId="0" borderId="24" xfId="0" applyNumberFormat="1" applyFont="1" applyBorder="1" applyAlignment="1">
      <alignment horizontal="left"/>
    </xf>
    <xf numFmtId="0" fontId="0" fillId="0" borderId="24" xfId="0" applyBorder="1" applyAlignment="1" applyProtection="1">
      <alignment horizontal="left"/>
      <protection locked="0"/>
    </xf>
    <xf numFmtId="164" fontId="0" fillId="0" borderId="24" xfId="0" applyNumberFormat="1" applyBorder="1" applyAlignment="1" applyProtection="1">
      <alignment horizontal="left"/>
      <protection locked="0"/>
    </xf>
    <xf numFmtId="0" fontId="9" fillId="0" borderId="0" xfId="0" applyFont="1" applyAlignment="1">
      <alignment horizontal="left"/>
    </xf>
    <xf numFmtId="0" fontId="16" fillId="0" borderId="24" xfId="0" applyFont="1" applyBorder="1" applyAlignment="1">
      <alignment horizontal="left" vertical="center" wrapText="1"/>
    </xf>
    <xf numFmtId="0" fontId="0" fillId="0" borderId="1" xfId="0" applyBorder="1" applyAlignment="1">
      <alignment vertical="top" wrapText="1"/>
    </xf>
    <xf numFmtId="0" fontId="0" fillId="0" borderId="0" xfId="0" applyAlignment="1">
      <alignment horizontal="left" indent="1"/>
    </xf>
    <xf numFmtId="0" fontId="15" fillId="0" borderId="0" xfId="0" applyFont="1" applyAlignment="1">
      <alignment horizontal="left" vertical="top"/>
    </xf>
    <xf numFmtId="0" fontId="27" fillId="0" borderId="0" xfId="0" applyFont="1"/>
    <xf numFmtId="0" fontId="28" fillId="0" borderId="0" xfId="1" applyFont="1"/>
    <xf numFmtId="164" fontId="4" fillId="5" borderId="20" xfId="0" applyNumberFormat="1" applyFont="1" applyFill="1" applyBorder="1" applyAlignment="1" applyProtection="1">
      <alignment horizontal="center" vertical="center"/>
      <protection locked="0"/>
    </xf>
    <xf numFmtId="164" fontId="5" fillId="5" borderId="3" xfId="0" applyNumberFormat="1" applyFont="1" applyFill="1" applyBorder="1" applyAlignment="1" applyProtection="1">
      <alignment horizontal="center" vertical="center"/>
      <protection locked="0"/>
    </xf>
    <xf numFmtId="164" fontId="4" fillId="5" borderId="13" xfId="0" applyNumberFormat="1" applyFont="1" applyFill="1" applyBorder="1" applyAlignment="1" applyProtection="1">
      <alignment horizontal="center" vertical="center"/>
      <protection locked="0"/>
    </xf>
    <xf numFmtId="164" fontId="3" fillId="0" borderId="17" xfId="0" applyNumberFormat="1" applyFont="1" applyBorder="1" applyAlignment="1" applyProtection="1">
      <alignment horizontal="center" vertical="center"/>
      <protection locked="0"/>
    </xf>
    <xf numFmtId="164" fontId="3" fillId="4" borderId="17" xfId="0" applyNumberFormat="1" applyFont="1" applyFill="1" applyBorder="1" applyAlignment="1" applyProtection="1">
      <alignment horizontal="center" vertical="center"/>
      <protection locked="0"/>
    </xf>
    <xf numFmtId="164" fontId="3" fillId="2" borderId="17" xfId="0" applyNumberFormat="1" applyFont="1" applyFill="1" applyBorder="1" applyAlignment="1" applyProtection="1">
      <alignment horizontal="center" vertical="center"/>
      <protection locked="0"/>
    </xf>
    <xf numFmtId="164" fontId="3" fillId="3" borderId="19" xfId="0" applyNumberFormat="1" applyFont="1" applyFill="1" applyBorder="1" applyAlignment="1" applyProtection="1">
      <alignment horizontal="center" vertical="center"/>
      <protection locked="0"/>
    </xf>
    <xf numFmtId="164" fontId="0" fillId="0" borderId="14" xfId="0" applyNumberFormat="1" applyBorder="1" applyAlignment="1" applyProtection="1">
      <alignment horizontal="left" vertical="center"/>
    </xf>
    <xf numFmtId="164" fontId="0" fillId="0" borderId="22" xfId="0" applyNumberFormat="1" applyBorder="1" applyAlignment="1" applyProtection="1">
      <alignment horizontal="left" vertical="center"/>
    </xf>
    <xf numFmtId="164" fontId="0" fillId="0" borderId="1" xfId="0" applyNumberFormat="1" applyBorder="1" applyAlignment="1" applyProtection="1">
      <alignment horizontal="left" vertical="center"/>
    </xf>
    <xf numFmtId="0" fontId="11" fillId="0" borderId="0" xfId="1"/>
    <xf numFmtId="0" fontId="5" fillId="0" borderId="2" xfId="1" quotePrefix="1" applyFont="1" applyFill="1" applyBorder="1" applyAlignment="1">
      <alignment horizontal="center" vertical="center" wrapText="1"/>
    </xf>
    <xf numFmtId="0" fontId="5" fillId="0" borderId="3" xfId="1" quotePrefix="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5" fillId="0" borderId="2" xfId="0" applyFont="1" applyBorder="1" applyAlignment="1">
      <alignment horizontal="left" vertical="center" wrapText="1"/>
    </xf>
    <xf numFmtId="0" fontId="5" fillId="0" borderId="13" xfId="0" applyFont="1" applyBorder="1" applyAlignment="1">
      <alignment horizontal="left" vertical="center" wrapText="1"/>
    </xf>
    <xf numFmtId="0" fontId="5" fillId="5" borderId="2" xfId="1" quotePrefix="1" applyFont="1" applyFill="1" applyBorder="1" applyAlignment="1">
      <alignment horizontal="center" vertical="center" wrapText="1"/>
    </xf>
    <xf numFmtId="0" fontId="5" fillId="5" borderId="13" xfId="1" quotePrefix="1" applyFont="1" applyFill="1" applyBorder="1" applyAlignment="1">
      <alignment horizontal="center" vertical="center" wrapText="1"/>
    </xf>
    <xf numFmtId="164" fontId="4" fillId="5" borderId="10" xfId="0" applyNumberFormat="1" applyFont="1" applyFill="1" applyBorder="1" applyAlignment="1" applyProtection="1">
      <alignment horizontal="center" vertical="center"/>
      <protection locked="0"/>
    </xf>
    <xf numFmtId="164" fontId="4" fillId="5" borderId="11" xfId="0" applyNumberFormat="1" applyFont="1" applyFill="1" applyBorder="1" applyAlignment="1" applyProtection="1">
      <alignment horizontal="center" vertical="center"/>
      <protection locked="0"/>
    </xf>
    <xf numFmtId="164" fontId="4" fillId="5" borderId="12" xfId="0" applyNumberFormat="1" applyFont="1" applyFill="1" applyBorder="1" applyAlignment="1" applyProtection="1">
      <alignment horizontal="center" vertical="center"/>
      <protection locked="0"/>
    </xf>
    <xf numFmtId="164" fontId="4" fillId="5" borderId="5" xfId="0" applyNumberFormat="1" applyFont="1" applyFill="1" applyBorder="1" applyAlignment="1" applyProtection="1">
      <alignment horizontal="center" vertical="center"/>
      <protection locked="0"/>
    </xf>
    <xf numFmtId="164" fontId="4" fillId="5" borderId="8" xfId="0" applyNumberFormat="1" applyFont="1" applyFill="1" applyBorder="1" applyAlignment="1" applyProtection="1">
      <alignment horizontal="center" vertical="center"/>
      <protection locked="0"/>
    </xf>
    <xf numFmtId="0" fontId="5" fillId="0" borderId="3" xfId="0" applyFont="1" applyBorder="1" applyAlignment="1">
      <alignment horizontal="left" vertical="center" wrapText="1"/>
    </xf>
    <xf numFmtId="0" fontId="5" fillId="0" borderId="6"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10" fillId="0" borderId="14"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4" fillId="0" borderId="2" xfId="1" quotePrefix="1" applyFont="1" applyFill="1" applyBorder="1" applyAlignment="1">
      <alignment horizontal="center" vertical="center" wrapText="1"/>
    </xf>
    <xf numFmtId="0" fontId="14" fillId="0" borderId="3" xfId="1" quotePrefix="1" applyFont="1" applyFill="1" applyBorder="1" applyAlignment="1">
      <alignment horizontal="center" vertical="center" wrapText="1"/>
    </xf>
    <xf numFmtId="164" fontId="4" fillId="5" borderId="9" xfId="0" applyNumberFormat="1" applyFont="1" applyFill="1" applyBorder="1" applyAlignment="1" applyProtection="1">
      <alignment horizontal="center" vertical="center"/>
      <protection locked="0"/>
    </xf>
    <xf numFmtId="0" fontId="10" fillId="0" borderId="4"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0" fillId="0" borderId="14" xfId="0" applyBorder="1" applyAlignment="1">
      <alignment horizontal="left"/>
    </xf>
    <xf numFmtId="0" fontId="0" fillId="0" borderId="16" xfId="0" applyBorder="1" applyAlignment="1">
      <alignment horizontal="left"/>
    </xf>
    <xf numFmtId="0" fontId="15" fillId="0" borderId="0" xfId="0" applyFont="1" applyAlignment="1">
      <alignment horizontal="left" vertical="top"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left" vertical="center"/>
    </xf>
    <xf numFmtId="0" fontId="0" fillId="0" borderId="20" xfId="0" applyBorder="1" applyAlignment="1">
      <alignment horizontal="left" vertical="center"/>
    </xf>
    <xf numFmtId="0" fontId="0" fillId="0" borderId="3" xfId="0" applyBorder="1" applyAlignment="1">
      <alignment horizontal="left" vertical="center"/>
    </xf>
    <xf numFmtId="0" fontId="0" fillId="0" borderId="7" xfId="0" applyBorder="1" applyAlignment="1">
      <alignment horizontal="left" vertical="top" wrapText="1"/>
    </xf>
    <xf numFmtId="0" fontId="0" fillId="0" borderId="9" xfId="0" applyBorder="1" applyAlignment="1">
      <alignment horizontal="left" vertical="top" wrapText="1"/>
    </xf>
  </cellXfs>
  <cellStyles count="2">
    <cellStyle name="Hyperlink" xfId="1" builtinId="8"/>
    <cellStyle name="Standaard" xfId="0" builtinId="0"/>
  </cellStyles>
  <dxfs count="26">
    <dxf>
      <fill>
        <patternFill patternType="none">
          <fgColor indexed="64"/>
          <bgColor indexed="65"/>
        </patternFill>
      </fill>
      <border diagonalUp="0" diagonalDown="0" outline="0">
        <left/>
        <right/>
        <top style="thick">
          <color indexed="64"/>
        </top>
        <bottom/>
      </border>
    </dxf>
    <dxf>
      <numFmt numFmtId="164" formatCode="&quot;€&quot;\ #,##0.00"/>
      <fill>
        <patternFill patternType="none">
          <fgColor indexed="64"/>
          <bgColor auto="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ill>
        <patternFill patternType="none">
          <fgColor indexed="64"/>
          <bgColor indexed="65"/>
        </patternFill>
      </fill>
      <border diagonalUp="0" diagonalDown="0" outline="0">
        <left/>
        <right/>
        <top style="thick">
          <color indexed="64"/>
        </top>
        <bottom/>
      </border>
    </dxf>
    <dxf>
      <numFmt numFmtId="164" formatCode="&quot;€&quot;\ #,##0.00"/>
      <fill>
        <patternFill patternType="none">
          <fgColor indexed="64"/>
          <bgColor auto="1"/>
        </patternFill>
      </fill>
      <alignment horizontal="left" vertical="center" textRotation="0" wrapText="0" indent="0" justifyLastLine="0" shrinkToFit="0" readingOrder="0"/>
      <border diagonalUp="0" diagonalDown="0">
        <left style="thin">
          <color indexed="64"/>
        </left>
        <right/>
        <top style="thin">
          <color indexed="64"/>
        </top>
        <bottom/>
        <vertical/>
        <horizontal/>
      </border>
      <protection locked="0" hidden="0"/>
    </dxf>
    <dxf>
      <fill>
        <patternFill patternType="none">
          <fgColor indexed="64"/>
          <bgColor indexed="65"/>
        </patternFill>
      </fill>
      <border diagonalUp="0" diagonalDown="0" outline="0">
        <left/>
        <right/>
        <top style="thick">
          <color indexed="64"/>
        </top>
        <bottom/>
      </border>
    </dxf>
    <dxf>
      <numFmt numFmtId="164" formatCode="&quot;€&quot;\ #,##0.00"/>
      <fill>
        <patternFill patternType="none">
          <fgColor indexed="64"/>
          <bgColor auto="1"/>
        </patternFill>
      </fill>
      <alignment horizontal="left" vertical="center" textRotation="0" wrapText="0" indent="0" justifyLastLine="0" shrinkToFit="0" readingOrder="0"/>
      <border diagonalUp="0" diagonalDown="0">
        <left style="thin">
          <color indexed="64"/>
        </left>
        <right/>
        <top style="thin">
          <color indexed="64"/>
        </top>
        <bottom/>
        <vertical/>
        <horizontal/>
      </border>
      <protection locked="0" hidden="0"/>
    </dxf>
    <dxf>
      <fill>
        <patternFill patternType="none">
          <fgColor indexed="64"/>
          <bgColor indexed="65"/>
        </patternFill>
      </fill>
      <border diagonalUp="0" diagonalDown="0" outline="0">
        <left/>
        <right/>
        <top style="thick">
          <color indexed="64"/>
        </top>
        <bottom/>
      </border>
    </dxf>
    <dxf>
      <numFmt numFmtId="164" formatCode="&quot;€&quot;\ #,##0.00"/>
      <fill>
        <patternFill patternType="none">
          <fgColor indexed="64"/>
          <bgColor auto="1"/>
        </patternFill>
      </fill>
      <alignment horizontal="left" vertical="center" textRotation="0" wrapText="0" indent="0" justifyLastLine="0" shrinkToFit="0" readingOrder="0"/>
      <border diagonalUp="0" diagonalDown="0">
        <left style="thin">
          <color indexed="64"/>
        </left>
        <right/>
        <top style="thin">
          <color indexed="64"/>
        </top>
        <bottom/>
        <vertical/>
        <horizontal/>
      </border>
      <protection locked="0" hidden="0"/>
    </dxf>
    <dxf>
      <fill>
        <patternFill patternType="none">
          <fgColor indexed="64"/>
          <bgColor indexed="65"/>
        </patternFill>
      </fill>
      <border diagonalUp="0" diagonalDown="0" outline="0">
        <left/>
        <right/>
        <top style="thick">
          <color indexed="64"/>
        </top>
        <bottom/>
      </border>
    </dxf>
    <dxf>
      <numFmt numFmtId="164" formatCode="&quot;€&quot;\ #,##0.00"/>
      <fill>
        <patternFill patternType="none">
          <fgColor indexed="64"/>
          <bgColor auto="1"/>
        </patternFill>
      </fill>
      <alignment horizontal="left" vertical="center" textRotation="0" wrapText="0" indent="0" justifyLastLine="0" shrinkToFit="0" readingOrder="0"/>
      <border diagonalUp="0" diagonalDown="0">
        <left style="thin">
          <color indexed="64"/>
        </left>
        <right/>
        <top style="thin">
          <color indexed="64"/>
        </top>
        <bottom/>
        <vertical/>
        <horizontal/>
      </border>
      <protection locked="0" hidden="0"/>
    </dxf>
    <dxf>
      <border diagonalUp="0" diagonalDown="0" outline="0">
        <left/>
        <right/>
        <top style="thick">
          <color indexed="64"/>
        </top>
        <bottom/>
      </border>
    </dxf>
    <dxf>
      <numFmt numFmtId="164" formatCode="&quot;€&quot;\ #,##0.00"/>
      <alignment horizontal="left" vertical="center" textRotation="0" wrapText="0" indent="0" justifyLastLine="0" shrinkToFit="0" readingOrder="0"/>
      <border diagonalUp="0" diagonalDown="0">
        <left style="thin">
          <color indexed="64"/>
        </left>
        <right/>
        <top style="thin">
          <color indexed="64"/>
        </top>
        <bottom/>
        <vertical/>
        <horizontal/>
      </border>
      <protection locked="0" hidden="0"/>
    </dxf>
    <dxf>
      <alignment horizontal="left" vertical="bottom" textRotation="0" wrapText="0" indent="0" justifyLastLine="0" shrinkToFit="0" readingOrder="0"/>
      <border diagonalUp="0" diagonalDown="0" outline="0">
        <left/>
        <right/>
        <top style="thick">
          <color indexed="64"/>
        </top>
        <bottom/>
      </border>
    </dxf>
    <dxf>
      <numFmt numFmtId="164" formatCode="&quot;€&quot;\ #,##0.00"/>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 #,##0.00"/>
      <fill>
        <patternFill patternType="none">
          <fgColor indexed="64"/>
          <bgColor indexed="65"/>
        </patternFill>
      </fill>
      <alignment horizontal="left" vertical="bottom" textRotation="0" wrapText="0" indent="0" justifyLastLine="0" shrinkToFit="0" readingOrder="0"/>
      <border diagonalUp="0" diagonalDown="0" outline="0">
        <left/>
        <right/>
        <top style="thick">
          <color indexed="64"/>
        </top>
        <bottom/>
      </border>
    </dxf>
    <dxf>
      <numFmt numFmtId="164" formatCode="&quot;€&quot;\ #,##0.00"/>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bottom" textRotation="0" wrapText="0" indent="0" justifyLastLine="0" shrinkToFit="0" readingOrder="0"/>
      <border diagonalUp="0" diagonalDown="0" outline="0">
        <left/>
        <right/>
        <top style="thick">
          <color indexed="64"/>
        </top>
        <bottom/>
      </border>
    </dxf>
    <dxf>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bottom" textRotation="0" wrapText="0" indent="0" justifyLastLine="0" shrinkToFit="0" readingOrder="0"/>
      <border diagonalUp="0" diagonalDown="0" outline="0">
        <left/>
        <right/>
        <top style="thick">
          <color indexed="64"/>
        </top>
        <bottom/>
      </border>
    </dxf>
    <dxf>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ck">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font>
      <fill>
        <patternFill patternType="solid">
          <fgColor indexed="64"/>
          <bgColor theme="4" tint="0.79998168889431442"/>
        </patternFill>
      </fill>
      <alignment horizontal="left" vertical="center" textRotation="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17</xdr:col>
      <xdr:colOff>466725</xdr:colOff>
      <xdr:row>11</xdr:row>
      <xdr:rowOff>103624</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09600" y="167640"/>
          <a:ext cx="10273665" cy="1947664"/>
        </a:xfrm>
        <a:prstGeom prst="rect">
          <a:avLst/>
        </a:prstGeom>
      </xdr:spPr>
    </xdr:pic>
    <xdr:clientData/>
  </xdr:twoCellAnchor>
  <xdr:twoCellAnchor>
    <xdr:from>
      <xdr:col>1</xdr:col>
      <xdr:colOff>0</xdr:colOff>
      <xdr:row>13</xdr:row>
      <xdr:rowOff>0</xdr:rowOff>
    </xdr:from>
    <xdr:to>
      <xdr:col>20</xdr:col>
      <xdr:colOff>22860</xdr:colOff>
      <xdr:row>38</xdr:row>
      <xdr:rowOff>53341</xdr:rowOff>
    </xdr:to>
    <xdr:sp macro="" textlink="">
      <xdr:nvSpPr>
        <xdr:cNvPr id="3" name="Tekstvak 2">
          <a:extLst>
            <a:ext uri="{FF2B5EF4-FFF2-40B4-BE49-F238E27FC236}">
              <a16:creationId xmlns:a16="http://schemas.microsoft.com/office/drawing/2014/main" id="{00000000-0008-0000-0000-000003000000}"/>
            </a:ext>
          </a:extLst>
        </xdr:cNvPr>
        <xdr:cNvSpPr txBox="1"/>
      </xdr:nvSpPr>
      <xdr:spPr>
        <a:xfrm>
          <a:off x="609600" y="2346960"/>
          <a:ext cx="11605260" cy="42443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nl-NL" sz="1100" b="1" i="0" u="none" strike="noStrike">
              <a:solidFill>
                <a:schemeClr val="dk1"/>
              </a:solidFill>
              <a:effectLst/>
              <a:latin typeface="+mn-lt"/>
              <a:ea typeface="+mn-ea"/>
              <a:cs typeface="+mn-cs"/>
            </a:rPr>
            <a:t>Instructies</a:t>
          </a:r>
        </a:p>
        <a:p>
          <a:pPr fontAlgn="base"/>
          <a:endParaRPr lang="nl-NL" sz="1100" b="0" i="0">
            <a:solidFill>
              <a:schemeClr val="dk1"/>
            </a:solidFill>
            <a:effectLst/>
            <a:latin typeface="+mn-lt"/>
            <a:ea typeface="+mn-ea"/>
            <a:cs typeface="+mn-cs"/>
          </a:endParaRPr>
        </a:p>
        <a:p>
          <a:pPr rtl="0" fontAlgn="base"/>
          <a:r>
            <a:rPr lang="nl-NL" sz="1100" b="0" i="0" u="none" strike="noStrike">
              <a:solidFill>
                <a:schemeClr val="dk1"/>
              </a:solidFill>
              <a:effectLst/>
              <a:latin typeface="+mn-lt"/>
              <a:ea typeface="+mn-ea"/>
              <a:cs typeface="+mn-cs"/>
            </a:rPr>
            <a:t>* </a:t>
          </a:r>
          <a:r>
            <a:rPr lang="nl-NL" sz="1100" b="1" i="0" u="none" strike="noStrike">
              <a:solidFill>
                <a:schemeClr val="dk1"/>
              </a:solidFill>
              <a:effectLst/>
              <a:latin typeface="+mn-lt"/>
              <a:ea typeface="+mn-ea"/>
              <a:cs typeface="+mn-cs"/>
            </a:rPr>
            <a:t>Wat kun</a:t>
          </a:r>
          <a:r>
            <a:rPr lang="nl-NL" sz="1100" b="1" i="0" u="none" strike="noStrike" baseline="0">
              <a:solidFill>
                <a:schemeClr val="dk1"/>
              </a:solidFill>
              <a:effectLst/>
              <a:latin typeface="+mn-lt"/>
              <a:ea typeface="+mn-ea"/>
              <a:cs typeface="+mn-cs"/>
            </a:rPr>
            <a:t> je met deze tool? </a:t>
          </a:r>
          <a:r>
            <a:rPr lang="nl-NL" sz="1100" b="0" i="0" u="none" strike="noStrike">
              <a:solidFill>
                <a:schemeClr val="dk1"/>
              </a:solidFill>
              <a:effectLst/>
              <a:latin typeface="+mn-lt"/>
              <a:ea typeface="+mn-ea"/>
              <a:cs typeface="+mn-cs"/>
            </a:rPr>
            <a:t>Deze tool helpt je om in te schatten in welke mate de verschillende kostenopties uit het programmareglement aansluiten op jouw projectbudget.</a:t>
          </a:r>
          <a:r>
            <a:rPr lang="nl-NL" sz="1100" b="0" i="0">
              <a:solidFill>
                <a:schemeClr val="dk1"/>
              </a:solidFill>
              <a:effectLst/>
              <a:latin typeface="+mn-lt"/>
              <a:ea typeface="+mn-ea"/>
              <a:cs typeface="+mn-cs"/>
            </a:rPr>
            <a:t> </a:t>
          </a:r>
          <a:r>
            <a:rPr lang="nl-NL" sz="1100" b="0" i="0" baseline="0">
              <a:solidFill>
                <a:schemeClr val="dk1"/>
              </a:solidFill>
              <a:effectLst/>
              <a:latin typeface="+mn-lt"/>
              <a:ea typeface="+mn-ea"/>
              <a:cs typeface="+mn-cs"/>
            </a:rPr>
            <a:t>Dit is vooral relevant bij het uitwerken van een projectaanvraag. </a:t>
          </a:r>
          <a:r>
            <a:rPr lang="nl-NL" sz="1100" b="0" i="0" u="none" strike="noStrike">
              <a:solidFill>
                <a:schemeClr val="dk1"/>
              </a:solidFill>
              <a:effectLst/>
              <a:latin typeface="+mn-lt"/>
              <a:ea typeface="+mn-ea"/>
              <a:cs typeface="+mn-cs"/>
            </a:rPr>
            <a:t>Het aanmaken van een kostenplan in je aanvraagdossier, en de verdere uitwerking van jouw kostenplan in detail, moet je uitvoeren in het e-loket.</a:t>
          </a:r>
        </a:p>
        <a:p>
          <a:pPr marL="0" marR="0" lvl="0" indent="0" defTabSz="914400" rtl="0" eaLnBrk="1" fontAlgn="base" latinLnBrk="0" hangingPunct="1">
            <a:lnSpc>
              <a:spcPct val="100000"/>
            </a:lnSpc>
            <a:spcBef>
              <a:spcPts val="0"/>
            </a:spcBef>
            <a:spcAft>
              <a:spcPts val="0"/>
            </a:spcAft>
            <a:buClrTx/>
            <a:buSzTx/>
            <a:buFontTx/>
            <a:buNone/>
            <a:tabLst/>
            <a:defRPr/>
          </a:pPr>
          <a:endParaRPr lang="nl-NL" sz="1100" b="0" i="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nl-NL" sz="1100" b="0" i="0">
              <a:solidFill>
                <a:schemeClr val="dk1"/>
              </a:solidFill>
              <a:effectLst/>
              <a:latin typeface="+mn-lt"/>
              <a:ea typeface="+mn-ea"/>
              <a:cs typeface="+mn-cs"/>
            </a:rPr>
            <a:t>*</a:t>
          </a:r>
          <a:r>
            <a:rPr lang="nl-NL" sz="1100" b="0" i="0" baseline="0">
              <a:solidFill>
                <a:schemeClr val="dk1"/>
              </a:solidFill>
              <a:effectLst/>
              <a:latin typeface="+mn-lt"/>
              <a:ea typeface="+mn-ea"/>
              <a:cs typeface="+mn-cs"/>
            </a:rPr>
            <a:t> </a:t>
          </a:r>
          <a:r>
            <a:rPr lang="nl-NL" sz="1100" b="0" i="0">
              <a:solidFill>
                <a:schemeClr val="dk1"/>
              </a:solidFill>
              <a:effectLst/>
              <a:latin typeface="+mn-lt"/>
              <a:ea typeface="+mn-ea"/>
              <a:cs typeface="+mn-cs"/>
            </a:rPr>
            <a:t>In de </a:t>
          </a:r>
          <a:r>
            <a:rPr lang="nl-NL" sz="1100" b="1" i="0">
              <a:solidFill>
                <a:schemeClr val="dk1"/>
              </a:solidFill>
              <a:effectLst/>
              <a:latin typeface="+mn-lt"/>
              <a:ea typeface="+mn-ea"/>
              <a:cs typeface="+mn-cs"/>
            </a:rPr>
            <a:t>tab simulatie kostenplan</a:t>
          </a:r>
          <a:r>
            <a:rPr lang="nl-NL" sz="1100" b="1" i="0" baseline="0">
              <a:solidFill>
                <a:schemeClr val="dk1"/>
              </a:solidFill>
              <a:effectLst/>
              <a:latin typeface="+mn-lt"/>
              <a:ea typeface="+mn-ea"/>
              <a:cs typeface="+mn-cs"/>
            </a:rPr>
            <a:t> </a:t>
          </a:r>
          <a:r>
            <a:rPr lang="nl-NL" sz="1100" b="0" i="0" baseline="0">
              <a:solidFill>
                <a:schemeClr val="dk1"/>
              </a:solidFill>
              <a:effectLst/>
              <a:latin typeface="+mn-lt"/>
              <a:ea typeface="+mn-ea"/>
              <a:cs typeface="+mn-cs"/>
            </a:rPr>
            <a:t>kan je op basis van je verwachte projectkosten alle mogelijke forfaitaire toeslagen berekenen. Je kan vervolgens de verschillende kostenplannen vergelijken en beoordelen welk type kostenplan het meest voordelig is voor jouw organisatie. </a:t>
          </a:r>
          <a:endParaRPr lang="nl-NL" sz="1100" b="0" i="0" u="none" strike="noStrike" baseline="0">
            <a:solidFill>
              <a:schemeClr val="dk1"/>
            </a:solidFill>
            <a:effectLst/>
            <a:latin typeface="+mn-lt"/>
            <a:ea typeface="+mn-ea"/>
            <a:cs typeface="+mn-cs"/>
          </a:endParaRPr>
        </a:p>
        <a:p>
          <a:pPr rtl="0" fontAlgn="base"/>
          <a:endParaRPr lang="nl-NL" sz="1100" b="0" i="0">
            <a:solidFill>
              <a:schemeClr val="dk1"/>
            </a:solidFill>
            <a:effectLst/>
            <a:latin typeface="+mn-lt"/>
            <a:ea typeface="+mn-ea"/>
            <a:cs typeface="+mn-cs"/>
          </a:endParaRPr>
        </a:p>
        <a:p>
          <a:pPr rtl="0" fontAlgn="base"/>
          <a:r>
            <a:rPr lang="nl-NL" sz="1100" b="0" i="0" u="none" strike="noStrike">
              <a:solidFill>
                <a:schemeClr val="dk1"/>
              </a:solidFill>
              <a:effectLst/>
              <a:latin typeface="+mn-lt"/>
              <a:ea typeface="+mn-ea"/>
              <a:cs typeface="+mn-cs"/>
            </a:rPr>
            <a:t>* In de </a:t>
          </a:r>
          <a:r>
            <a:rPr lang="nl-NL" sz="1100" b="1" i="0" u="none" strike="noStrike">
              <a:solidFill>
                <a:schemeClr val="dk1"/>
              </a:solidFill>
              <a:effectLst/>
              <a:latin typeface="+mn-lt"/>
              <a:ea typeface="+mn-ea"/>
              <a:cs typeface="+mn-cs"/>
            </a:rPr>
            <a:t>tab simulatie</a:t>
          </a:r>
          <a:r>
            <a:rPr lang="nl-NL" sz="1100" b="1" i="0" u="none" strike="noStrike" baseline="0">
              <a:solidFill>
                <a:schemeClr val="dk1"/>
              </a:solidFill>
              <a:effectLst/>
              <a:latin typeface="+mn-lt"/>
              <a:ea typeface="+mn-ea"/>
              <a:cs typeface="+mn-cs"/>
            </a:rPr>
            <a:t> </a:t>
          </a:r>
          <a:r>
            <a:rPr lang="nl-NL" sz="1100" b="1" i="0" u="none" strike="noStrike">
              <a:solidFill>
                <a:schemeClr val="dk1"/>
              </a:solidFill>
              <a:effectLst/>
              <a:latin typeface="+mn-lt"/>
              <a:ea typeface="+mn-ea"/>
              <a:cs typeface="+mn-cs"/>
            </a:rPr>
            <a:t>personeelskosten </a:t>
          </a:r>
          <a:r>
            <a:rPr lang="nl-NL" sz="1100" b="0" i="0" u="none" strike="noStrike">
              <a:solidFill>
                <a:schemeClr val="dk1"/>
              </a:solidFill>
              <a:effectLst/>
              <a:latin typeface="+mn-lt"/>
              <a:ea typeface="+mn-ea"/>
              <a:cs typeface="+mn-cs"/>
            </a:rPr>
            <a:t>kan je</a:t>
          </a:r>
          <a:r>
            <a:rPr lang="nl-NL" sz="1100" b="0" i="0" u="none" strike="noStrike" baseline="0">
              <a:solidFill>
                <a:schemeClr val="dk1"/>
              </a:solidFill>
              <a:effectLst/>
              <a:latin typeface="+mn-lt"/>
              <a:ea typeface="+mn-ea"/>
              <a:cs typeface="+mn-cs"/>
            </a:rPr>
            <a:t> per projectmedewerker </a:t>
          </a:r>
          <a:r>
            <a:rPr lang="nl-NL" sz="1100" b="0" i="0" baseline="0">
              <a:solidFill>
                <a:schemeClr val="dk1"/>
              </a:solidFill>
              <a:effectLst/>
              <a:latin typeface="+mn-lt"/>
              <a:ea typeface="+mn-ea"/>
              <a:cs typeface="+mn-cs"/>
            </a:rPr>
            <a:t>het uurtarief </a:t>
          </a:r>
          <a:r>
            <a:rPr lang="nl-NL" sz="1100" b="0" i="0" u="none" strike="noStrike" baseline="0">
              <a:solidFill>
                <a:schemeClr val="dk1"/>
              </a:solidFill>
              <a:effectLst/>
              <a:latin typeface="+mn-lt"/>
              <a:ea typeface="+mn-ea"/>
              <a:cs typeface="+mn-cs"/>
            </a:rPr>
            <a:t> berekenen. Je voert daarvoor per medewerker de nodige gegevens in om de totale projectinzet binnen jouw organisatie in beeld te brengen. Je kan vervolgens beoordelen of het gebruik van het standaard uurtarief (SUT) vs. het vaste uurtarief (VUT) voordelig is voor jouw organisatie.</a:t>
          </a:r>
        </a:p>
        <a:p>
          <a:pPr rtl="0" fontAlgn="base"/>
          <a:endParaRPr lang="nl-NL" sz="1100" b="0" i="0" u="none" strike="noStrike" baseline="0">
            <a:solidFill>
              <a:schemeClr val="dk1"/>
            </a:solidFill>
            <a:effectLst/>
            <a:latin typeface="+mn-lt"/>
            <a:ea typeface="+mn-ea"/>
            <a:cs typeface="+mn-cs"/>
          </a:endParaRPr>
        </a:p>
        <a:p>
          <a:pPr rtl="0" fontAlgn="base"/>
          <a:r>
            <a:rPr lang="nl-NL" sz="1100" b="0" i="0" u="none" strike="noStrike" baseline="0">
              <a:solidFill>
                <a:schemeClr val="dk1"/>
              </a:solidFill>
              <a:effectLst/>
              <a:latin typeface="+mn-lt"/>
              <a:ea typeface="+mn-ea"/>
              <a:cs typeface="+mn-cs"/>
            </a:rPr>
            <a:t>* </a:t>
          </a:r>
          <a:r>
            <a:rPr lang="nl-NL" sz="1100" b="0" i="0" u="sng" strike="noStrike" baseline="0">
              <a:solidFill>
                <a:schemeClr val="dk1"/>
              </a:solidFill>
              <a:effectLst/>
              <a:latin typeface="+mn-lt"/>
              <a:ea typeface="+mn-ea"/>
              <a:cs typeface="+mn-cs"/>
            </a:rPr>
            <a:t>Overweeg je keuzes in de opmaak van een kostenplan zorgvuldig want sommige keuzes kunnen na een eerste aanvaarde declaratie niet meer gewijzigd worden.</a:t>
          </a:r>
          <a:r>
            <a:rPr lang="nl-NL" sz="1100" b="0" i="0" u="none" strike="noStrike" baseline="0">
              <a:solidFill>
                <a:schemeClr val="dk1"/>
              </a:solidFill>
              <a:effectLst/>
              <a:latin typeface="+mn-lt"/>
              <a:ea typeface="+mn-ea"/>
              <a:cs typeface="+mn-cs"/>
            </a:rPr>
            <a:t> Het gaat o.a. over de keuzes om wel/geen forfaitaire vergoeding te vragen en over de keuze tussen het SUT en VUT.</a:t>
          </a:r>
        </a:p>
        <a:p>
          <a:pPr rtl="0" fontAlgn="base"/>
          <a:endParaRPr lang="nl-NL" sz="1100" b="0" i="0">
            <a:solidFill>
              <a:schemeClr val="dk1"/>
            </a:solidFill>
            <a:effectLst/>
            <a:latin typeface="+mn-lt"/>
            <a:ea typeface="+mn-ea"/>
            <a:cs typeface="+mn-cs"/>
          </a:endParaRPr>
        </a:p>
        <a:p>
          <a:pPr rtl="0" fontAlgn="base"/>
          <a:r>
            <a:rPr lang="nl-NL" sz="1100" b="1" i="0" u="none" strike="noStrike">
              <a:solidFill>
                <a:schemeClr val="dk1"/>
              </a:solidFill>
              <a:effectLst/>
              <a:latin typeface="+mn-lt"/>
              <a:ea typeface="+mn-ea"/>
              <a:cs typeface="+mn-cs"/>
            </a:rPr>
            <a:t>Disclaimer</a:t>
          </a:r>
        </a:p>
        <a:p>
          <a:pPr rtl="0" fontAlgn="base"/>
          <a:endParaRPr lang="nl-NL" sz="1100" b="0" i="0" u="none" strike="noStrike">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nl-NL" sz="1100" b="0" i="0">
              <a:solidFill>
                <a:schemeClr val="dk1"/>
              </a:solidFill>
              <a:effectLst/>
              <a:latin typeface="+mn-lt"/>
              <a:ea typeface="+mn-ea"/>
              <a:cs typeface="+mn-cs"/>
            </a:rPr>
            <a:t>* </a:t>
          </a:r>
          <a:r>
            <a:rPr lang="nl-NL" sz="1100" b="0" i="0" u="none" strike="noStrike">
              <a:solidFill>
                <a:schemeClr val="dk1"/>
              </a:solidFill>
              <a:effectLst/>
              <a:latin typeface="+mn-lt"/>
              <a:ea typeface="+mn-ea"/>
              <a:cs typeface="+mn-cs"/>
            </a:rPr>
            <a:t>Deze tool is een hulpinstrument, waarmee je de impact</a:t>
          </a:r>
          <a:r>
            <a:rPr lang="nl-NL" sz="1100" b="0" i="0" u="none" strike="noStrike" baseline="0">
              <a:solidFill>
                <a:schemeClr val="dk1"/>
              </a:solidFill>
              <a:effectLst/>
              <a:latin typeface="+mn-lt"/>
              <a:ea typeface="+mn-ea"/>
              <a:cs typeface="+mn-cs"/>
            </a:rPr>
            <a:t> van kostenopties op jouw project kan simuleren. </a:t>
          </a:r>
          <a:r>
            <a:rPr lang="nl-NL" sz="1100" b="0" i="0" baseline="0">
              <a:solidFill>
                <a:schemeClr val="dk1"/>
              </a:solidFill>
              <a:effectLst/>
              <a:latin typeface="+mn-lt"/>
              <a:ea typeface="+mn-ea"/>
              <a:cs typeface="+mn-cs"/>
            </a:rPr>
            <a:t>De programmaregels kan je nalezen in het </a:t>
          </a:r>
          <a:r>
            <a:rPr lang="nl-NL" sz="1100" b="0" i="0" u="none" baseline="0">
              <a:solidFill>
                <a:sysClr val="windowText" lastClr="000000"/>
              </a:solidFill>
              <a:effectLst/>
              <a:latin typeface="+mn-lt"/>
              <a:ea typeface="+mn-ea"/>
              <a:cs typeface="+mn-cs"/>
            </a:rPr>
            <a:t>programmareglement voor Interreg VI. Meer uitleg over de berekeningswijze van forfaits vind je ook terug in de leidraad aanvraag voor Interreg VI.</a:t>
          </a:r>
          <a:endParaRPr lang="nl-NL" sz="1100" b="0" i="0" u="none" strike="noStrike" baseline="0">
            <a:solidFill>
              <a:sysClr val="windowText" lastClr="000000"/>
            </a:solidFill>
            <a:effectLst/>
            <a:latin typeface="+mn-lt"/>
            <a:ea typeface="+mn-ea"/>
            <a:cs typeface="+mn-cs"/>
          </a:endParaRPr>
        </a:p>
        <a:p>
          <a:pPr rtl="0" fontAlgn="base"/>
          <a:endParaRPr lang="nl-NL" sz="1100" b="0" i="0" u="none" strike="noStrike" baseline="0">
            <a:solidFill>
              <a:schemeClr val="dk1"/>
            </a:solidFill>
            <a:effectLst/>
            <a:latin typeface="+mn-lt"/>
            <a:ea typeface="+mn-ea"/>
            <a:cs typeface="+mn-cs"/>
          </a:endParaRPr>
        </a:p>
        <a:p>
          <a:pPr rtl="0" fontAlgn="base"/>
          <a:r>
            <a:rPr lang="nl-NL" sz="1100" b="0" i="0">
              <a:solidFill>
                <a:schemeClr val="dk1"/>
              </a:solidFill>
              <a:effectLst/>
              <a:latin typeface="+mn-lt"/>
              <a:ea typeface="+mn-ea"/>
              <a:cs typeface="+mn-cs"/>
            </a:rPr>
            <a:t>* D</a:t>
          </a:r>
          <a:r>
            <a:rPr lang="nl-NL" sz="1100" b="0" i="0" u="none" strike="noStrike" baseline="0">
              <a:solidFill>
                <a:schemeClr val="dk1"/>
              </a:solidFill>
              <a:effectLst/>
              <a:latin typeface="+mn-lt"/>
              <a:ea typeface="+mn-ea"/>
              <a:cs typeface="+mn-cs"/>
            </a:rPr>
            <a:t>eze tool maakt geen onderdeel uit van een projectaanvraag en </a:t>
          </a:r>
          <a:r>
            <a:rPr lang="nl-NL" sz="1100" b="0" i="0" baseline="0">
              <a:solidFill>
                <a:schemeClr val="dk1"/>
              </a:solidFill>
              <a:effectLst/>
              <a:latin typeface="+mn-lt"/>
              <a:ea typeface="+mn-ea"/>
              <a:cs typeface="+mn-cs"/>
            </a:rPr>
            <a:t>geeft bijgevolg geen rechten op een subsidie</a:t>
          </a:r>
          <a:r>
            <a:rPr lang="nl-NL" sz="1100" b="0" i="0" u="none" strike="noStrike" baseline="0">
              <a:solidFill>
                <a:schemeClr val="dk1"/>
              </a:solidFill>
              <a:effectLst/>
              <a:latin typeface="+mn-lt"/>
              <a:ea typeface="+mn-ea"/>
              <a:cs typeface="+mn-cs"/>
            </a:rPr>
            <a:t>. </a:t>
          </a:r>
          <a:r>
            <a:rPr lang="nl-NL" sz="1100" b="0" i="0">
              <a:solidFill>
                <a:schemeClr val="dk1"/>
              </a:solidFill>
              <a:effectLst/>
              <a:latin typeface="+mn-lt"/>
              <a:ea typeface="+mn-ea"/>
              <a:cs typeface="+mn-cs"/>
            </a:rPr>
            <a:t>Het aanmaken van een kostenplan in je aanvraagdossier, en de verdere uitwerking van jouw kostenplan in detail, moet je uitvoeren in het e-loket.</a:t>
          </a:r>
        </a:p>
        <a:p>
          <a:pPr rtl="0" fontAlgn="base"/>
          <a:endParaRPr lang="nl-NL" sz="1100" b="0" i="0">
            <a:solidFill>
              <a:schemeClr val="dk1"/>
            </a:solidFill>
            <a:effectLst/>
            <a:latin typeface="+mn-lt"/>
            <a:ea typeface="+mn-ea"/>
            <a:cs typeface="+mn-cs"/>
          </a:endParaRPr>
        </a:p>
        <a:p>
          <a:pPr rtl="0" fontAlgn="base"/>
          <a:r>
            <a:rPr lang="nl-NL" sz="1100" b="0" i="0">
              <a:solidFill>
                <a:schemeClr val="dk1"/>
              </a:solidFill>
              <a:effectLst/>
              <a:latin typeface="+mn-lt"/>
              <a:ea typeface="+mn-ea"/>
              <a:cs typeface="+mn-cs"/>
            </a:rPr>
            <a:t>* Indien je toch opmerkingen of vragen hebt,</a:t>
          </a:r>
          <a:r>
            <a:rPr lang="nl-NL" sz="1100" b="0" i="0" baseline="0">
              <a:solidFill>
                <a:schemeClr val="dk1"/>
              </a:solidFill>
              <a:effectLst/>
              <a:latin typeface="+mn-lt"/>
              <a:ea typeface="+mn-ea"/>
              <a:cs typeface="+mn-cs"/>
            </a:rPr>
            <a:t> aarzel dan niet om advies-op-maat te vragen bij onze projectadviseurs.</a:t>
          </a:r>
          <a:endParaRPr lang="nl-BE">
            <a:effectLst/>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32" displayName="Tabel32" ref="B14:K36" headerRowDxfId="24" dataDxfId="22" headerRowBorderDxfId="23" tableBorderDxfId="21" totalsRowBorderDxfId="20">
  <autoFilter ref="B14:K36" xr:uid="{00000000-0009-0000-0100-000001000000}"/>
  <tableColumns count="10">
    <tableColumn id="1" xr3:uid="{00000000-0010-0000-0000-000001000000}" name="Medewerker" dataDxfId="19" totalsRowDxfId="18" dataCellStyle="Standaard"/>
    <tableColumn id="3" xr3:uid="{00000000-0010-0000-0000-000003000000}" name="Link met projectmedewerker *" dataDxfId="17" totalsRowDxfId="16" dataCellStyle="Standaard"/>
    <tableColumn id="4" xr3:uid="{00000000-0010-0000-0000-000004000000}" name="Bruto uur- of voltijds maandsalaris **" dataDxfId="15" totalsRowDxfId="14" dataCellStyle="Standaard"/>
    <tableColumn id="9" xr3:uid="{00000000-0010-0000-0000-000009000000}" name="Projecturen" dataDxfId="13" totalsRowDxfId="12"/>
    <tableColumn id="8" xr3:uid="{00000000-0010-0000-0000-000008000000}" name="SUT" dataDxfId="11" totalsRowDxfId="10"/>
    <tableColumn id="5" xr3:uid="{00000000-0010-0000-0000-000005000000}" name="SUT * projecturen" dataDxfId="9" totalsRowDxfId="8" dataCellStyle="Standaard"/>
    <tableColumn id="6" xr3:uid="{00000000-0010-0000-0000-000006000000}" name="VUT (2025) ***" dataDxfId="7" totalsRowDxfId="6" dataCellStyle="Standaard"/>
    <tableColumn id="2" xr3:uid="{00000000-0010-0000-0000-000002000000}" name="VUT * projecturen" dataDxfId="5" totalsRowDxfId="4" dataCellStyle="Standaard"/>
    <tableColumn id="7" xr3:uid="{00000000-0010-0000-0000-000007000000}" name="Verschil tussen SUT en VUT" dataDxfId="3" totalsRowDxfId="2" dataCellStyle="Standaard"/>
    <tableColumn id="11" xr3:uid="{00000000-0010-0000-0000-00000B000000}" name="Opmerking" dataDxfId="1" totalsRowDxfId="0" dataCellStyle="Standaard"/>
  </tableColumns>
  <tableStyleInfo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grensregio.eu/mijn-project/downloads" TargetMode="External"/><Relationship Id="rId1" Type="http://schemas.openxmlformats.org/officeDocument/2006/relationships/hyperlink" Target="https://www.grensregio.eu/assets/files/site/Leidraad-aanvraag_04072022.doc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B41:D42"/>
  <sheetViews>
    <sheetView showGridLines="0" workbookViewId="0"/>
  </sheetViews>
  <sheetFormatPr defaultRowHeight="13.2" x14ac:dyDescent="0.25"/>
  <cols>
    <col min="3" max="3" width="9.6640625" customWidth="1"/>
  </cols>
  <sheetData>
    <row r="41" spans="2:4" ht="13.8" x14ac:dyDescent="0.3">
      <c r="B41" s="84" t="s">
        <v>0</v>
      </c>
      <c r="D41" s="85" t="s">
        <v>1</v>
      </c>
    </row>
    <row r="42" spans="2:4" ht="13.8" x14ac:dyDescent="0.3">
      <c r="B42" s="84" t="s">
        <v>2</v>
      </c>
      <c r="D42" s="85" t="s">
        <v>1</v>
      </c>
    </row>
  </sheetData>
  <sheetProtection sheet="1" objects="1" scenarios="1"/>
  <hyperlinks>
    <hyperlink ref="D42" r:id="rId1" xr:uid="{00000000-0004-0000-0000-000000000000}"/>
    <hyperlink ref="D41" r:id="rId2"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5"/>
  <dimension ref="B2:L40"/>
  <sheetViews>
    <sheetView showGridLines="0" topLeftCell="A12" workbookViewId="0">
      <selection activeCell="C27" sqref="C27:E27"/>
    </sheetView>
  </sheetViews>
  <sheetFormatPr defaultRowHeight="13.2" x14ac:dyDescent="0.25"/>
  <cols>
    <col min="2" max="2" width="34" customWidth="1"/>
    <col min="3" max="6" width="17.6640625" customWidth="1"/>
    <col min="7" max="7" width="11.88671875" customWidth="1"/>
    <col min="8" max="8" width="38.6640625" customWidth="1"/>
    <col min="9" max="12" width="23.6640625" customWidth="1"/>
  </cols>
  <sheetData>
    <row r="2" spans="2:3" x14ac:dyDescent="0.25">
      <c r="B2" s="1" t="s">
        <v>3</v>
      </c>
      <c r="C2" s="1"/>
    </row>
    <row r="3" spans="2:3" x14ac:dyDescent="0.25">
      <c r="B3" s="1" t="s">
        <v>4</v>
      </c>
      <c r="C3" s="1"/>
    </row>
    <row r="4" spans="2:3" x14ac:dyDescent="0.25">
      <c r="B4" s="1"/>
      <c r="C4" s="1"/>
    </row>
    <row r="5" spans="2:3" x14ac:dyDescent="0.25">
      <c r="B5" s="11" t="s">
        <v>5</v>
      </c>
      <c r="C5" s="1"/>
    </row>
    <row r="6" spans="2:3" x14ac:dyDescent="0.25">
      <c r="B6" s="1" t="s">
        <v>6</v>
      </c>
      <c r="C6" s="1"/>
    </row>
    <row r="7" spans="2:3" x14ac:dyDescent="0.25">
      <c r="B7" s="1" t="s">
        <v>7</v>
      </c>
      <c r="C7" s="1"/>
    </row>
    <row r="8" spans="2:3" x14ac:dyDescent="0.25">
      <c r="B8" s="3" t="s">
        <v>8</v>
      </c>
      <c r="C8" s="1"/>
    </row>
    <row r="9" spans="2:3" x14ac:dyDescent="0.25">
      <c r="B9" t="s">
        <v>9</v>
      </c>
      <c r="C9" s="1"/>
    </row>
    <row r="10" spans="2:3" x14ac:dyDescent="0.25">
      <c r="B10" s="96" t="s">
        <v>112</v>
      </c>
      <c r="C10" s="1"/>
    </row>
    <row r="11" spans="2:3" x14ac:dyDescent="0.25">
      <c r="B11" s="1"/>
      <c r="C11" s="1"/>
    </row>
    <row r="12" spans="2:3" ht="39.6" x14ac:dyDescent="0.25">
      <c r="B12" s="2" t="s">
        <v>10</v>
      </c>
      <c r="C12" s="14" t="s">
        <v>11</v>
      </c>
    </row>
    <row r="13" spans="2:3" x14ac:dyDescent="0.25">
      <c r="B13" s="15" t="s">
        <v>110</v>
      </c>
      <c r="C13" s="68"/>
    </row>
    <row r="14" spans="2:3" x14ac:dyDescent="0.25">
      <c r="B14" s="16" t="s">
        <v>13</v>
      </c>
      <c r="C14" s="68"/>
    </row>
    <row r="15" spans="2:3" x14ac:dyDescent="0.25">
      <c r="B15" s="1"/>
      <c r="C15" s="28"/>
    </row>
    <row r="16" spans="2:3" ht="26.4" x14ac:dyDescent="0.25">
      <c r="B16" s="2" t="s">
        <v>10</v>
      </c>
      <c r="C16" s="14" t="s">
        <v>14</v>
      </c>
    </row>
    <row r="17" spans="2:12" x14ac:dyDescent="0.25">
      <c r="B17" s="13" t="s">
        <v>15</v>
      </c>
      <c r="C17" s="69"/>
    </row>
    <row r="18" spans="2:12" x14ac:dyDescent="0.25">
      <c r="B18" s="21" t="s">
        <v>16</v>
      </c>
      <c r="C18" s="69"/>
    </row>
    <row r="19" spans="2:12" x14ac:dyDescent="0.25">
      <c r="B19" s="1"/>
      <c r="C19" s="1"/>
    </row>
    <row r="20" spans="2:12" ht="52.8" x14ac:dyDescent="0.25">
      <c r="B20" s="2" t="s">
        <v>10</v>
      </c>
      <c r="C20" s="14" t="s">
        <v>17</v>
      </c>
    </row>
    <row r="21" spans="2:12" x14ac:dyDescent="0.25">
      <c r="B21" s="16" t="s">
        <v>18</v>
      </c>
      <c r="C21" s="70"/>
    </row>
    <row r="23" spans="2:12" ht="15.6" x14ac:dyDescent="0.25">
      <c r="B23" s="30" t="s">
        <v>19</v>
      </c>
      <c r="C23" s="11"/>
      <c r="D23" s="1"/>
      <c r="E23" s="1"/>
      <c r="F23" s="1"/>
      <c r="G23" s="1"/>
      <c r="H23" s="31" t="s">
        <v>20</v>
      </c>
      <c r="I23" s="1"/>
      <c r="J23" s="1"/>
      <c r="K23" s="1"/>
      <c r="L23" s="1"/>
    </row>
    <row r="24" spans="2:12" ht="24" customHeight="1" x14ac:dyDescent="0.25">
      <c r="B24" s="4"/>
      <c r="C24" s="19" t="s">
        <v>21</v>
      </c>
      <c r="D24" s="5" t="s">
        <v>22</v>
      </c>
      <c r="E24" s="6" t="s">
        <v>23</v>
      </c>
      <c r="F24" s="18" t="s">
        <v>24</v>
      </c>
      <c r="G24" s="1"/>
      <c r="H24" s="20"/>
      <c r="I24" s="19" t="s">
        <v>21</v>
      </c>
      <c r="J24" s="5" t="s">
        <v>22</v>
      </c>
      <c r="K24" s="6" t="s">
        <v>23</v>
      </c>
      <c r="L24" s="18" t="s">
        <v>24</v>
      </c>
    </row>
    <row r="25" spans="2:12" ht="20.100000000000001" customHeight="1" x14ac:dyDescent="0.25">
      <c r="B25" s="7" t="s">
        <v>18</v>
      </c>
      <c r="C25" s="102" t="s">
        <v>25</v>
      </c>
      <c r="D25" s="103"/>
      <c r="E25" s="103"/>
      <c r="F25" s="104"/>
      <c r="G25" s="1"/>
      <c r="H25" s="105" t="s">
        <v>26</v>
      </c>
      <c r="I25" s="115" t="s">
        <v>27</v>
      </c>
      <c r="J25" s="115"/>
      <c r="K25" s="115"/>
      <c r="L25" s="97" t="s">
        <v>28</v>
      </c>
    </row>
    <row r="26" spans="2:12" ht="20.100000000000001" customHeight="1" x14ac:dyDescent="0.25">
      <c r="B26" s="8" t="s">
        <v>29</v>
      </c>
      <c r="C26" s="112">
        <f>IF(C21=0,0,IF(C21&gt;37000,37000,C21))</f>
        <v>0</v>
      </c>
      <c r="D26" s="113"/>
      <c r="E26" s="113"/>
      <c r="F26" s="125"/>
      <c r="G26" s="1"/>
      <c r="H26" s="114"/>
      <c r="I26" s="116"/>
      <c r="J26" s="116"/>
      <c r="K26" s="116"/>
      <c r="L26" s="98"/>
    </row>
    <row r="27" spans="2:12" ht="20.100000000000001" customHeight="1" x14ac:dyDescent="0.25">
      <c r="B27" s="9" t="s">
        <v>12</v>
      </c>
      <c r="C27" s="102" t="s">
        <v>30</v>
      </c>
      <c r="D27" s="103"/>
      <c r="E27" s="104"/>
      <c r="F27" s="22" t="s">
        <v>31</v>
      </c>
      <c r="G27" s="1"/>
      <c r="H27" s="105" t="s">
        <v>32</v>
      </c>
      <c r="I27" s="97" t="s">
        <v>28</v>
      </c>
      <c r="J27" s="117" t="s">
        <v>27</v>
      </c>
      <c r="K27" s="115"/>
      <c r="L27" s="118"/>
    </row>
    <row r="28" spans="2:12" ht="20.100000000000001" customHeight="1" x14ac:dyDescent="0.25">
      <c r="B28" s="8" t="s">
        <v>33</v>
      </c>
      <c r="C28" s="112">
        <f>'Simulatie personeelskosten'!D56</f>
        <v>0</v>
      </c>
      <c r="D28" s="113"/>
      <c r="E28" s="125"/>
      <c r="F28" s="86">
        <f>D34*0.2</f>
        <v>0</v>
      </c>
      <c r="G28" s="1"/>
      <c r="H28" s="114"/>
      <c r="I28" s="98"/>
      <c r="J28" s="119"/>
      <c r="K28" s="116"/>
      <c r="L28" s="120"/>
    </row>
    <row r="29" spans="2:12" ht="20.100000000000001" customHeight="1" x14ac:dyDescent="0.25">
      <c r="B29" s="7" t="s">
        <v>34</v>
      </c>
      <c r="C29" s="23"/>
      <c r="D29" s="102" t="s">
        <v>35</v>
      </c>
      <c r="E29" s="103"/>
      <c r="F29" s="23"/>
      <c r="G29" s="1"/>
      <c r="H29" s="32" t="s">
        <v>36</v>
      </c>
      <c r="I29" s="27" t="s">
        <v>37</v>
      </c>
      <c r="J29" s="121" t="s">
        <v>38</v>
      </c>
      <c r="K29" s="122"/>
      <c r="L29" s="25" t="s">
        <v>39</v>
      </c>
    </row>
    <row r="30" spans="2:12" ht="20.100000000000001" customHeight="1" x14ac:dyDescent="0.25">
      <c r="B30" s="8" t="s">
        <v>40</v>
      </c>
      <c r="C30" s="24"/>
      <c r="D30" s="112">
        <f>IF(C18="ja",C13*0.015,0)</f>
        <v>0</v>
      </c>
      <c r="E30" s="113"/>
      <c r="F30" s="24"/>
      <c r="G30" s="1"/>
      <c r="H30" s="105" t="s">
        <v>41</v>
      </c>
      <c r="I30" s="123" t="s">
        <v>37</v>
      </c>
      <c r="J30" s="126" t="s">
        <v>38</v>
      </c>
      <c r="K30" s="127"/>
      <c r="L30" s="97" t="s">
        <v>39</v>
      </c>
    </row>
    <row r="31" spans="2:12" ht="20.100000000000001" customHeight="1" x14ac:dyDescent="0.25">
      <c r="B31" s="7" t="s">
        <v>42</v>
      </c>
      <c r="C31" s="23"/>
      <c r="D31" s="22" t="s">
        <v>43</v>
      </c>
      <c r="E31" s="22" t="s">
        <v>44</v>
      </c>
      <c r="F31" s="46" t="s">
        <v>43</v>
      </c>
      <c r="G31" s="1"/>
      <c r="H31" s="114"/>
      <c r="I31" s="124"/>
      <c r="J31" s="128"/>
      <c r="K31" s="129"/>
      <c r="L31" s="98"/>
    </row>
    <row r="32" spans="2:12" ht="20.100000000000001" customHeight="1" x14ac:dyDescent="0.25">
      <c r="B32" s="8" t="s">
        <v>45</v>
      </c>
      <c r="C32" s="24"/>
      <c r="D32" s="87">
        <f>IF(C17="ja",C13*0.15,0)</f>
        <v>0</v>
      </c>
      <c r="E32" s="87">
        <f>IF(C17="ja",(C28+D34+D30)*0.07,0)</f>
        <v>0</v>
      </c>
      <c r="F32" s="87">
        <f>IF(C17="ja",F28*0.15,0)</f>
        <v>0</v>
      </c>
      <c r="G32" s="1"/>
      <c r="H32" s="32" t="s">
        <v>46</v>
      </c>
      <c r="I32" s="26" t="s">
        <v>47</v>
      </c>
      <c r="J32" s="99" t="s">
        <v>48</v>
      </c>
      <c r="K32" s="100"/>
      <c r="L32" s="101"/>
    </row>
    <row r="33" spans="2:12" ht="20.100000000000001" customHeight="1" x14ac:dyDescent="0.25">
      <c r="B33" s="17" t="s">
        <v>13</v>
      </c>
      <c r="C33" s="22" t="s">
        <v>49</v>
      </c>
      <c r="D33" s="102" t="s">
        <v>50</v>
      </c>
      <c r="E33" s="103"/>
      <c r="F33" s="104"/>
      <c r="G33" s="1"/>
      <c r="H33" s="105" t="s">
        <v>51</v>
      </c>
      <c r="I33" s="107" t="s">
        <v>52</v>
      </c>
      <c r="J33" s="107" t="s">
        <v>53</v>
      </c>
      <c r="K33" s="107" t="s">
        <v>54</v>
      </c>
      <c r="L33" s="107" t="s">
        <v>55</v>
      </c>
    </row>
    <row r="34" spans="2:12" ht="20.100000000000001" customHeight="1" thickBot="1" x14ac:dyDescent="0.3">
      <c r="B34" s="10" t="s">
        <v>56</v>
      </c>
      <c r="C34" s="88">
        <f>C13*0.4</f>
        <v>0</v>
      </c>
      <c r="D34" s="109">
        <f>C14</f>
        <v>0</v>
      </c>
      <c r="E34" s="110"/>
      <c r="F34" s="111"/>
      <c r="G34" s="1"/>
      <c r="H34" s="106"/>
      <c r="I34" s="108"/>
      <c r="J34" s="108"/>
      <c r="K34" s="108"/>
      <c r="L34" s="108"/>
    </row>
    <row r="35" spans="2:12" ht="46.5" customHeight="1" x14ac:dyDescent="0.25">
      <c r="B35" s="39" t="s">
        <v>57</v>
      </c>
      <c r="C35" s="89">
        <f>SUM(C26,C28,C34)</f>
        <v>0</v>
      </c>
      <c r="D35" s="90">
        <f>SUM(C26,C28,D30,D32,D34)</f>
        <v>0</v>
      </c>
      <c r="E35" s="91">
        <f>SUM(C26,C28,D30,E32,D34)</f>
        <v>0</v>
      </c>
      <c r="F35" s="92">
        <f>SUM(C26,F28,F32,D34)</f>
        <v>0</v>
      </c>
      <c r="G35" s="1"/>
      <c r="H35" s="51" t="s">
        <v>58</v>
      </c>
      <c r="I35" s="35" t="s">
        <v>59</v>
      </c>
      <c r="J35" s="36" t="s">
        <v>60</v>
      </c>
      <c r="K35" s="37" t="s">
        <v>60</v>
      </c>
      <c r="L35" s="38" t="s">
        <v>61</v>
      </c>
    </row>
    <row r="36" spans="2:12" x14ac:dyDescent="0.25">
      <c r="B36" s="33"/>
      <c r="C36" s="34"/>
      <c r="D36" s="34"/>
      <c r="E36" s="34"/>
      <c r="F36" s="34"/>
    </row>
    <row r="40" spans="2:12" x14ac:dyDescent="0.25">
      <c r="C40" t="s">
        <v>62</v>
      </c>
    </row>
  </sheetData>
  <sheetProtection sheet="1" objects="1" scenarios="1"/>
  <mergeCells count="25">
    <mergeCell ref="J29:K29"/>
    <mergeCell ref="H30:H31"/>
    <mergeCell ref="I30:I31"/>
    <mergeCell ref="C26:F26"/>
    <mergeCell ref="C28:E28"/>
    <mergeCell ref="J30:K31"/>
    <mergeCell ref="D29:E29"/>
    <mergeCell ref="C25:F25"/>
    <mergeCell ref="H25:H26"/>
    <mergeCell ref="I25:K26"/>
    <mergeCell ref="L25:L26"/>
    <mergeCell ref="C27:E27"/>
    <mergeCell ref="H27:H28"/>
    <mergeCell ref="I27:I28"/>
    <mergeCell ref="J27:L28"/>
    <mergeCell ref="L30:L31"/>
    <mergeCell ref="J32:L32"/>
    <mergeCell ref="D33:F33"/>
    <mergeCell ref="H33:H34"/>
    <mergeCell ref="I33:I34"/>
    <mergeCell ref="J33:J34"/>
    <mergeCell ref="K33:K34"/>
    <mergeCell ref="L33:L34"/>
    <mergeCell ref="D34:F34"/>
    <mergeCell ref="D30:E30"/>
  </mergeCells>
  <conditionalFormatting sqref="C21">
    <cfRule type="cellIs" dxfId="25" priority="1" operator="greaterThan">
      <formula>37000</formula>
    </cfRule>
  </conditionalFormatting>
  <dataValidations count="1">
    <dataValidation type="list" allowBlank="1" showInputMessage="1" showErrorMessage="1" sqref="C17:C18" xr:uid="{00000000-0002-0000-0100-000000000000}">
      <formula1>"ja,nee"</formula1>
    </dataValidation>
  </dataValidations>
  <hyperlinks>
    <hyperlink ref="B10" location="'Simulatie personeelskosten'!B4" display="5. Specifieer je personeelskosten." xr:uid="{68A3DD12-3B62-440B-BC76-5C6A0E3E267F}"/>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6"/>
  <dimension ref="B2:L64"/>
  <sheetViews>
    <sheetView showGridLines="0" tabSelected="1" workbookViewId="0">
      <selection activeCell="B16" sqref="B16"/>
    </sheetView>
  </sheetViews>
  <sheetFormatPr defaultRowHeight="13.2" x14ac:dyDescent="0.25"/>
  <cols>
    <col min="1" max="1" width="2.6640625" customWidth="1"/>
    <col min="2" max="2" width="32.6640625" customWidth="1"/>
    <col min="3" max="4" width="37.44140625" customWidth="1"/>
    <col min="5" max="5" width="20.5546875" customWidth="1"/>
    <col min="6" max="6" width="22.44140625" customWidth="1"/>
    <col min="7" max="11" width="16.44140625" customWidth="1"/>
    <col min="12" max="12" width="35" customWidth="1"/>
  </cols>
  <sheetData>
    <row r="2" spans="2:12" x14ac:dyDescent="0.25">
      <c r="B2" s="1" t="s">
        <v>63</v>
      </c>
      <c r="C2" s="12"/>
    </row>
    <row r="3" spans="2:12" x14ac:dyDescent="0.25">
      <c r="B3" s="1"/>
      <c r="C3" s="12"/>
      <c r="G3" s="59"/>
      <c r="H3" s="59"/>
      <c r="I3" s="59"/>
      <c r="J3" s="59"/>
      <c r="K3" s="59"/>
    </row>
    <row r="4" spans="2:12" x14ac:dyDescent="0.25">
      <c r="B4" s="11" t="s">
        <v>5</v>
      </c>
      <c r="C4" s="12"/>
      <c r="G4" s="59"/>
      <c r="H4" s="59"/>
      <c r="I4" s="59"/>
      <c r="J4" s="59"/>
      <c r="K4" s="59"/>
    </row>
    <row r="5" spans="2:12" x14ac:dyDescent="0.25">
      <c r="B5" s="1" t="s">
        <v>64</v>
      </c>
      <c r="C5" s="12"/>
      <c r="G5" s="59"/>
      <c r="H5" s="59"/>
      <c r="I5" s="59"/>
      <c r="J5" s="59"/>
      <c r="K5" s="59"/>
    </row>
    <row r="6" spans="2:12" x14ac:dyDescent="0.25">
      <c r="B6" s="1" t="s">
        <v>65</v>
      </c>
      <c r="C6" s="12"/>
      <c r="G6" s="59"/>
      <c r="H6" s="59"/>
      <c r="I6" s="59"/>
      <c r="J6" s="59"/>
      <c r="K6" s="59"/>
    </row>
    <row r="7" spans="2:12" x14ac:dyDescent="0.25">
      <c r="B7" t="s">
        <v>66</v>
      </c>
      <c r="G7" s="59"/>
      <c r="H7" s="59"/>
      <c r="I7" s="59"/>
      <c r="J7" s="59"/>
      <c r="K7" s="59"/>
    </row>
    <row r="8" spans="2:12" x14ac:dyDescent="0.25">
      <c r="B8" t="s">
        <v>67</v>
      </c>
      <c r="G8" s="59"/>
      <c r="H8" s="59"/>
      <c r="I8" s="59"/>
      <c r="J8" s="59"/>
      <c r="K8" s="59"/>
    </row>
    <row r="9" spans="2:12" x14ac:dyDescent="0.25">
      <c r="B9" s="82" t="s">
        <v>68</v>
      </c>
      <c r="G9" s="59"/>
      <c r="H9" s="59"/>
      <c r="I9" s="59"/>
      <c r="J9" s="59"/>
      <c r="K9" s="59"/>
    </row>
    <row r="10" spans="2:12" x14ac:dyDescent="0.25">
      <c r="G10" s="59"/>
      <c r="H10" s="59"/>
      <c r="I10" s="59"/>
      <c r="J10" s="59"/>
      <c r="K10" s="59"/>
    </row>
    <row r="11" spans="2:12" x14ac:dyDescent="0.25">
      <c r="B11" t="s">
        <v>69</v>
      </c>
      <c r="C11" s="57" t="s">
        <v>114</v>
      </c>
      <c r="G11" s="59"/>
      <c r="H11" s="59"/>
      <c r="I11" s="59"/>
      <c r="J11" s="59"/>
      <c r="K11" s="59"/>
    </row>
    <row r="12" spans="2:12" x14ac:dyDescent="0.25">
      <c r="G12" s="59"/>
      <c r="H12" s="59"/>
      <c r="I12" s="59"/>
      <c r="J12" s="59"/>
      <c r="K12" s="59"/>
    </row>
    <row r="13" spans="2:12" ht="15.6" x14ac:dyDescent="0.3">
      <c r="B13" s="29" t="s">
        <v>70</v>
      </c>
      <c r="G13" s="59"/>
      <c r="H13" s="59"/>
      <c r="I13" s="59"/>
      <c r="J13" s="59"/>
      <c r="K13" s="59"/>
    </row>
    <row r="14" spans="2:12" ht="26.4" x14ac:dyDescent="0.25">
      <c r="B14" s="43" t="s">
        <v>71</v>
      </c>
      <c r="C14" s="43" t="s">
        <v>72</v>
      </c>
      <c r="D14" s="44" t="s">
        <v>73</v>
      </c>
      <c r="E14" s="43" t="s">
        <v>74</v>
      </c>
      <c r="F14" s="43" t="s">
        <v>75</v>
      </c>
      <c r="G14" s="61" t="s">
        <v>76</v>
      </c>
      <c r="H14" s="43" t="s">
        <v>113</v>
      </c>
      <c r="I14" s="61" t="s">
        <v>77</v>
      </c>
      <c r="J14" s="60" t="s">
        <v>78</v>
      </c>
      <c r="K14" s="43" t="s">
        <v>79</v>
      </c>
      <c r="L14" s="80"/>
    </row>
    <row r="15" spans="2:12" x14ac:dyDescent="0.25">
      <c r="B15" s="41" t="s">
        <v>80</v>
      </c>
      <c r="C15" s="41" t="s">
        <v>81</v>
      </c>
      <c r="D15" s="42">
        <v>4000</v>
      </c>
      <c r="E15" s="41">
        <v>500</v>
      </c>
      <c r="F15" s="40" t="s">
        <v>82</v>
      </c>
      <c r="G15" s="40" t="s">
        <v>82</v>
      </c>
      <c r="H15" s="40" t="s">
        <v>82</v>
      </c>
      <c r="I15" s="40" t="s">
        <v>82</v>
      </c>
      <c r="J15" s="40" t="s">
        <v>82</v>
      </c>
      <c r="K15" s="40"/>
      <c r="L15" s="76"/>
    </row>
    <row r="16" spans="2:12" x14ac:dyDescent="0.25">
      <c r="B16" s="55"/>
      <c r="C16" s="55"/>
      <c r="D16" s="56"/>
      <c r="E16" s="55"/>
      <c r="F16" s="93" t="str">
        <f>IF(Tabel32[[#This Row],[Medewerker]]="","",IF(OR(Tabel32[[#This Row],[Link met projectmedewerker *]]="(mede-)eigenaar",Tabel32[[#This Row],[Link met projectmedewerker *]]="Zaakvoerder",Tabel32[[#This Row],[Link met projectmedewerker *]]="Bestuurder",Tabel32[[#This Row],[Link met projectmedewerker *]]="Directeur zonder arbeidsovereenkomst",Tabel32[[#This Row],[Link met projectmedewerker *]]="Directeur grootaandeelhouder"),"n.v.t.",IF(AND(Tabel32[[#This Row],[Bruto uur- of voltijds maandsalaris **]]&gt;0,Tabel32[[#This Row],[Bruto uur- of voltijds maandsalaris **]]&gt;200),Tabel32[[#This Row],[Bruto uur- of voltijds maandsalaris **]]*1.2/100,IF(AND(Tabel32[[#This Row],[Bruto uur- of voltijds maandsalaris **]]&gt;0,Tabel32[[#This Row],[Bruto uur- of voltijds maandsalaris **]]&lt;200),Tabel32[[#This Row],[Bruto uur- of voltijds maandsalaris **]]*7.6*21.5*1.2/100,"-"))))</f>
        <v/>
      </c>
      <c r="G16" s="93" t="str">
        <f>IF(AND(NOT(OR(Tabel32[[#This Row],[SUT]]="-",Tabel32[[#This Row],[SUT]]="n.v.t.")),Tabel32[[#This Row],[Projecturen]]&gt;0),Tabel32[[#This Row],[Projecturen]]*Tabel32[[#This Row],[SUT]],IF(OR(Tabel32[[#This Row],[SUT]]="-",Tabel32[[#This Row],[SUT]]="n.v.t."),"-",""))</f>
        <v/>
      </c>
      <c r="H16" s="93" t="str">
        <f>IF(Tabel32[[#This Row],[Medewerker]]="","",IF(OR($C$11="Selecteer land",$C$11=""),"Selecteer land",IF($C$11="België",58.12,63.75)))</f>
        <v/>
      </c>
      <c r="I16" s="93" t="str">
        <f>IF(OR(Tabel32[[#This Row],[VUT (2025) ***]]="Selecteer land",Tabel32[[#This Row],[VUT (2025) ***]]=""),"",Tabel32[[#This Row],[VUT (2025) ***]]*Tabel32[[#This Row],[Projecturen]])</f>
        <v/>
      </c>
      <c r="J16" s="93" t="str">
        <f>IF(Tabel32[[#This Row],[Medewerker]]="","",IF(Tabel32[[#This Row],[VUT (2025) ***]]="Selecteer land",Tabel32[[#This Row],[SUT * projecturen]],IF(OR(Tabel32[[#This Row],[SUT]]="-",Tabel32[[#This Row],[SUT]]="n.v.t."),0-Tabel32[[#This Row],[VUT * projecturen]],IF(NOT(Tabel32[[#This Row],[SUT * projecturen]]=""),Tabel32[[#This Row],[SUT * projecturen]]-Tabel32[[#This Row],[VUT * projecturen]],0))))</f>
        <v/>
      </c>
      <c r="K16" s="57"/>
      <c r="L16" s="77"/>
    </row>
    <row r="17" spans="2:12" x14ac:dyDescent="0.25">
      <c r="B17" s="55"/>
      <c r="C17" s="55"/>
      <c r="D17" s="56"/>
      <c r="E17" s="55"/>
      <c r="F17" s="93" t="str">
        <f>IF(Tabel32[[#This Row],[Medewerker]]="","",IF(OR(Tabel32[[#This Row],[Link met projectmedewerker *]]="(mede-)eigenaar",Tabel32[[#This Row],[Link met projectmedewerker *]]="Zaakvoerder",Tabel32[[#This Row],[Link met projectmedewerker *]]="Bestuurder",Tabel32[[#This Row],[Link met projectmedewerker *]]="Directeur zonder arbeidsovereenkomst",Tabel32[[#This Row],[Link met projectmedewerker *]]="Directeur grootaandeelhouder"),"n.v.t.",IF(AND(Tabel32[[#This Row],[Bruto uur- of voltijds maandsalaris **]]&gt;0,Tabel32[[#This Row],[Bruto uur- of voltijds maandsalaris **]]&gt;200),Tabel32[[#This Row],[Bruto uur- of voltijds maandsalaris **]]*1.2/100,IF(AND(Tabel32[[#This Row],[Bruto uur- of voltijds maandsalaris **]]&gt;0,Tabel32[[#This Row],[Bruto uur- of voltijds maandsalaris **]]&lt;200),Tabel32[[#This Row],[Bruto uur- of voltijds maandsalaris **]]*7.6*21.5*1.2/100,"-"))))</f>
        <v/>
      </c>
      <c r="G17" s="93" t="str">
        <f>IF(AND(NOT(OR(Tabel32[[#This Row],[SUT]]="-",Tabel32[[#This Row],[SUT]]="n.v.t.")),Tabel32[[#This Row],[Projecturen]]&gt;0),Tabel32[[#This Row],[Projecturen]]*Tabel32[[#This Row],[SUT]],IF(OR(Tabel32[[#This Row],[SUT]]="-",Tabel32[[#This Row],[SUT]]="n.v.t."),"-",""))</f>
        <v/>
      </c>
      <c r="H17" s="93" t="str">
        <f>IF(Tabel32[[#This Row],[Medewerker]]="","",IF(OR($C$11="Selecteer land",$C$11=""),"Selecteer land",IF($C$11="België",58.12,63.75)))</f>
        <v/>
      </c>
      <c r="I17" s="93" t="str">
        <f>IF(OR(Tabel32[[#This Row],[VUT (2025) ***]]="Selecteer land",Tabel32[[#This Row],[VUT (2025) ***]]=""),"",Tabel32[[#This Row],[VUT (2025) ***]]*Tabel32[[#This Row],[Projecturen]])</f>
        <v/>
      </c>
      <c r="J17" s="93" t="str">
        <f>IF(Tabel32[[#This Row],[Medewerker]]="","",IF(Tabel32[[#This Row],[VUT (2025) ***]]="Selecteer land",Tabel32[[#This Row],[SUT * projecturen]],IF(OR(Tabel32[[#This Row],[SUT]]="-",Tabel32[[#This Row],[SUT]]="n.v.t."),0-Tabel32[[#This Row],[VUT * projecturen]],IF(NOT(Tabel32[[#This Row],[SUT * projecturen]]=""),Tabel32[[#This Row],[SUT * projecturen]]-Tabel32[[#This Row],[VUT * projecturen]],0))))</f>
        <v/>
      </c>
      <c r="K17" s="57"/>
      <c r="L17" s="77"/>
    </row>
    <row r="18" spans="2:12" x14ac:dyDescent="0.25">
      <c r="B18" s="55"/>
      <c r="C18" s="55"/>
      <c r="D18" s="56"/>
      <c r="E18" s="55"/>
      <c r="F18" s="93" t="str">
        <f>IF(Tabel32[[#This Row],[Medewerker]]="","",IF(OR(Tabel32[[#This Row],[Link met projectmedewerker *]]="(mede-)eigenaar",Tabel32[[#This Row],[Link met projectmedewerker *]]="Zaakvoerder",Tabel32[[#This Row],[Link met projectmedewerker *]]="Bestuurder",Tabel32[[#This Row],[Link met projectmedewerker *]]="Directeur zonder arbeidsovereenkomst",Tabel32[[#This Row],[Link met projectmedewerker *]]="Directeur grootaandeelhouder"),"n.v.t.",IF(AND(Tabel32[[#This Row],[Bruto uur- of voltijds maandsalaris **]]&gt;0,Tabel32[[#This Row],[Bruto uur- of voltijds maandsalaris **]]&gt;200),Tabel32[[#This Row],[Bruto uur- of voltijds maandsalaris **]]*1.2/100,IF(AND(Tabel32[[#This Row],[Bruto uur- of voltijds maandsalaris **]]&gt;0,Tabel32[[#This Row],[Bruto uur- of voltijds maandsalaris **]]&lt;200),Tabel32[[#This Row],[Bruto uur- of voltijds maandsalaris **]]*7.6*21.5*1.2/100,"-"))))</f>
        <v/>
      </c>
      <c r="G18" s="93" t="str">
        <f>IF(AND(NOT(OR(Tabel32[[#This Row],[SUT]]="-",Tabel32[[#This Row],[SUT]]="n.v.t.")),Tabel32[[#This Row],[Projecturen]]&gt;0),Tabel32[[#This Row],[Projecturen]]*Tabel32[[#This Row],[SUT]],IF(OR(Tabel32[[#This Row],[SUT]]="-",Tabel32[[#This Row],[SUT]]="n.v.t."),"-",""))</f>
        <v/>
      </c>
      <c r="H18" s="93" t="str">
        <f>IF(Tabel32[[#This Row],[Medewerker]]="","",IF(OR($C$11="Selecteer land",$C$11=""),"Selecteer land",IF($C$11="België",58.12,63.75)))</f>
        <v/>
      </c>
      <c r="I18" s="93" t="str">
        <f>IF(OR(Tabel32[[#This Row],[VUT (2025) ***]]="Selecteer land",Tabel32[[#This Row],[VUT (2025) ***]]=""),"",Tabel32[[#This Row],[VUT (2025) ***]]*Tabel32[[#This Row],[Projecturen]])</f>
        <v/>
      </c>
      <c r="J18" s="93" t="str">
        <f>IF(Tabel32[[#This Row],[Medewerker]]="","",IF(Tabel32[[#This Row],[VUT (2025) ***]]="Selecteer land",Tabel32[[#This Row],[SUT * projecturen]],IF(OR(Tabel32[[#This Row],[SUT]]="-",Tabel32[[#This Row],[SUT]]="n.v.t."),0-Tabel32[[#This Row],[VUT * projecturen]],IF(NOT(Tabel32[[#This Row],[SUT * projecturen]]=""),Tabel32[[#This Row],[SUT * projecturen]]-Tabel32[[#This Row],[VUT * projecturen]],0))))</f>
        <v/>
      </c>
      <c r="K18" s="57"/>
      <c r="L18" s="77"/>
    </row>
    <row r="19" spans="2:12" x14ac:dyDescent="0.25">
      <c r="B19" s="55"/>
      <c r="C19" s="55"/>
      <c r="D19" s="56"/>
      <c r="E19" s="55"/>
      <c r="F19" s="93" t="str">
        <f>IF(Tabel32[[#This Row],[Medewerker]]="","",IF(OR(Tabel32[[#This Row],[Link met projectmedewerker *]]="(mede-)eigenaar",Tabel32[[#This Row],[Link met projectmedewerker *]]="Zaakvoerder",Tabel32[[#This Row],[Link met projectmedewerker *]]="Bestuurder",Tabel32[[#This Row],[Link met projectmedewerker *]]="Directeur zonder arbeidsovereenkomst",Tabel32[[#This Row],[Link met projectmedewerker *]]="Directeur grootaandeelhouder"),"n.v.t.",IF(AND(Tabel32[[#This Row],[Bruto uur- of voltijds maandsalaris **]]&gt;0,Tabel32[[#This Row],[Bruto uur- of voltijds maandsalaris **]]&gt;200),Tabel32[[#This Row],[Bruto uur- of voltijds maandsalaris **]]*1.2/100,IF(AND(Tabel32[[#This Row],[Bruto uur- of voltijds maandsalaris **]]&gt;0,Tabel32[[#This Row],[Bruto uur- of voltijds maandsalaris **]]&lt;200),Tabel32[[#This Row],[Bruto uur- of voltijds maandsalaris **]]*7.6*21.5*1.2/100,"-"))))</f>
        <v/>
      </c>
      <c r="G19" s="93" t="str">
        <f>IF(AND(NOT(OR(Tabel32[[#This Row],[SUT]]="-",Tabel32[[#This Row],[SUT]]="n.v.t.")),Tabel32[[#This Row],[Projecturen]]&gt;0),Tabel32[[#This Row],[Projecturen]]*Tabel32[[#This Row],[SUT]],IF(OR(Tabel32[[#This Row],[SUT]]="-",Tabel32[[#This Row],[SUT]]="n.v.t."),"-",""))</f>
        <v/>
      </c>
      <c r="H19" s="93" t="str">
        <f>IF(Tabel32[[#This Row],[Medewerker]]="","",IF(OR($C$11="Selecteer land",$C$11=""),"Selecteer land",IF($C$11="België",58.12,63.75)))</f>
        <v/>
      </c>
      <c r="I19" s="93" t="str">
        <f>IF(OR(Tabel32[[#This Row],[VUT (2025) ***]]="Selecteer land",Tabel32[[#This Row],[VUT (2025) ***]]=""),"",Tabel32[[#This Row],[VUT (2025) ***]]*Tabel32[[#This Row],[Projecturen]])</f>
        <v/>
      </c>
      <c r="J19" s="93" t="str">
        <f>IF(Tabel32[[#This Row],[Medewerker]]="","",IF(Tabel32[[#This Row],[VUT (2025) ***]]="Selecteer land",Tabel32[[#This Row],[SUT * projecturen]],IF(OR(Tabel32[[#This Row],[SUT]]="-",Tabel32[[#This Row],[SUT]]="n.v.t."),0-Tabel32[[#This Row],[VUT * projecturen]],IF(NOT(Tabel32[[#This Row],[SUT * projecturen]]=""),Tabel32[[#This Row],[SUT * projecturen]]-Tabel32[[#This Row],[VUT * projecturen]],0))))</f>
        <v/>
      </c>
      <c r="K19" s="57"/>
      <c r="L19" s="77"/>
    </row>
    <row r="20" spans="2:12" x14ac:dyDescent="0.25">
      <c r="B20" s="55"/>
      <c r="C20" s="55"/>
      <c r="D20" s="56"/>
      <c r="E20" s="55"/>
      <c r="F20" s="93" t="str">
        <f>IF(Tabel32[[#This Row],[Medewerker]]="","",IF(OR(Tabel32[[#This Row],[Link met projectmedewerker *]]="(mede-)eigenaar",Tabel32[[#This Row],[Link met projectmedewerker *]]="Zaakvoerder",Tabel32[[#This Row],[Link met projectmedewerker *]]="Bestuurder",Tabel32[[#This Row],[Link met projectmedewerker *]]="Directeur zonder arbeidsovereenkomst",Tabel32[[#This Row],[Link met projectmedewerker *]]="Directeur grootaandeelhouder"),"n.v.t.",IF(AND(Tabel32[[#This Row],[Bruto uur- of voltijds maandsalaris **]]&gt;0,Tabel32[[#This Row],[Bruto uur- of voltijds maandsalaris **]]&gt;200),Tabel32[[#This Row],[Bruto uur- of voltijds maandsalaris **]]*1.2/100,IF(AND(Tabel32[[#This Row],[Bruto uur- of voltijds maandsalaris **]]&gt;0,Tabel32[[#This Row],[Bruto uur- of voltijds maandsalaris **]]&lt;200),Tabel32[[#This Row],[Bruto uur- of voltijds maandsalaris **]]*7.6*21.5*1.2/100,"-"))))</f>
        <v/>
      </c>
      <c r="G20" s="93" t="str">
        <f>IF(AND(NOT(OR(Tabel32[[#This Row],[SUT]]="-",Tabel32[[#This Row],[SUT]]="n.v.t.")),Tabel32[[#This Row],[Projecturen]]&gt;0),Tabel32[[#This Row],[Projecturen]]*Tabel32[[#This Row],[SUT]],IF(OR(Tabel32[[#This Row],[SUT]]="-",Tabel32[[#This Row],[SUT]]="n.v.t."),"-",""))</f>
        <v/>
      </c>
      <c r="H20" s="93" t="str">
        <f>IF(Tabel32[[#This Row],[Medewerker]]="","",IF(OR($C$11="Selecteer land",$C$11=""),"Selecteer land",IF($C$11="België",58.12,63.75)))</f>
        <v/>
      </c>
      <c r="I20" s="93" t="str">
        <f>IF(OR(Tabel32[[#This Row],[VUT (2025) ***]]="Selecteer land",Tabel32[[#This Row],[VUT (2025) ***]]=""),"",Tabel32[[#This Row],[VUT (2025) ***]]*Tabel32[[#This Row],[Projecturen]])</f>
        <v/>
      </c>
      <c r="J20" s="93" t="str">
        <f>IF(Tabel32[[#This Row],[Medewerker]]="","",IF(Tabel32[[#This Row],[VUT (2025) ***]]="Selecteer land",Tabel32[[#This Row],[SUT * projecturen]],IF(OR(Tabel32[[#This Row],[SUT]]="-",Tabel32[[#This Row],[SUT]]="n.v.t."),0-Tabel32[[#This Row],[VUT * projecturen]],IF(NOT(Tabel32[[#This Row],[SUT * projecturen]]=""),Tabel32[[#This Row],[SUT * projecturen]]-Tabel32[[#This Row],[VUT * projecturen]],0))))</f>
        <v/>
      </c>
      <c r="K20" s="57"/>
      <c r="L20" s="77"/>
    </row>
    <row r="21" spans="2:12" x14ac:dyDescent="0.25">
      <c r="B21" s="55"/>
      <c r="C21" s="55"/>
      <c r="D21" s="56"/>
      <c r="E21" s="55"/>
      <c r="F21" s="93" t="str">
        <f>IF(Tabel32[[#This Row],[Medewerker]]="","",IF(OR(Tabel32[[#This Row],[Link met projectmedewerker *]]="(mede-)eigenaar",Tabel32[[#This Row],[Link met projectmedewerker *]]="Zaakvoerder",Tabel32[[#This Row],[Link met projectmedewerker *]]="Bestuurder",Tabel32[[#This Row],[Link met projectmedewerker *]]="Directeur zonder arbeidsovereenkomst",Tabel32[[#This Row],[Link met projectmedewerker *]]="Directeur grootaandeelhouder"),"n.v.t.",IF(AND(Tabel32[[#This Row],[Bruto uur- of voltijds maandsalaris **]]&gt;0,Tabel32[[#This Row],[Bruto uur- of voltijds maandsalaris **]]&gt;200),Tabel32[[#This Row],[Bruto uur- of voltijds maandsalaris **]]*1.2/100,IF(AND(Tabel32[[#This Row],[Bruto uur- of voltijds maandsalaris **]]&gt;0,Tabel32[[#This Row],[Bruto uur- of voltijds maandsalaris **]]&lt;200),Tabel32[[#This Row],[Bruto uur- of voltijds maandsalaris **]]*7.6*21.5*1.2/100,"-"))))</f>
        <v/>
      </c>
      <c r="G21" s="93" t="str">
        <f>IF(AND(NOT(OR(Tabel32[[#This Row],[SUT]]="-",Tabel32[[#This Row],[SUT]]="n.v.t.")),Tabel32[[#This Row],[Projecturen]]&gt;0),Tabel32[[#This Row],[Projecturen]]*Tabel32[[#This Row],[SUT]],IF(OR(Tabel32[[#This Row],[SUT]]="-",Tabel32[[#This Row],[SUT]]="n.v.t."),"-",""))</f>
        <v/>
      </c>
      <c r="H21" s="93" t="str">
        <f>IF(Tabel32[[#This Row],[Medewerker]]="","",IF(OR($C$11="Selecteer land",$C$11=""),"Selecteer land",IF($C$11="België",58.12,63.75)))</f>
        <v/>
      </c>
      <c r="I21" s="93" t="str">
        <f>IF(OR(Tabel32[[#This Row],[VUT (2025) ***]]="Selecteer land",Tabel32[[#This Row],[VUT (2025) ***]]=""),"",Tabel32[[#This Row],[VUT (2025) ***]]*Tabel32[[#This Row],[Projecturen]])</f>
        <v/>
      </c>
      <c r="J21" s="93" t="str">
        <f>IF(Tabel32[[#This Row],[Medewerker]]="","",IF(Tabel32[[#This Row],[VUT (2025) ***]]="Selecteer land",Tabel32[[#This Row],[SUT * projecturen]],IF(OR(Tabel32[[#This Row],[SUT]]="-",Tabel32[[#This Row],[SUT]]="n.v.t."),0-Tabel32[[#This Row],[VUT * projecturen]],IF(NOT(Tabel32[[#This Row],[SUT * projecturen]]=""),Tabel32[[#This Row],[SUT * projecturen]]-Tabel32[[#This Row],[VUT * projecturen]],0))))</f>
        <v/>
      </c>
      <c r="K21" s="57"/>
      <c r="L21" s="77"/>
    </row>
    <row r="22" spans="2:12" x14ac:dyDescent="0.25">
      <c r="B22" s="55"/>
      <c r="C22" s="55"/>
      <c r="D22" s="56"/>
      <c r="E22" s="55"/>
      <c r="F22" s="93" t="str">
        <f>IF(Tabel32[[#This Row],[Medewerker]]="","",IF(OR(Tabel32[[#This Row],[Link met projectmedewerker *]]="(mede-)eigenaar",Tabel32[[#This Row],[Link met projectmedewerker *]]="Zaakvoerder",Tabel32[[#This Row],[Link met projectmedewerker *]]="Bestuurder",Tabel32[[#This Row],[Link met projectmedewerker *]]="Directeur zonder arbeidsovereenkomst",Tabel32[[#This Row],[Link met projectmedewerker *]]="Directeur grootaandeelhouder"),"n.v.t.",IF(AND(Tabel32[[#This Row],[Bruto uur- of voltijds maandsalaris **]]&gt;0,Tabel32[[#This Row],[Bruto uur- of voltijds maandsalaris **]]&gt;200),Tabel32[[#This Row],[Bruto uur- of voltijds maandsalaris **]]*1.2/100,IF(AND(Tabel32[[#This Row],[Bruto uur- of voltijds maandsalaris **]]&gt;0,Tabel32[[#This Row],[Bruto uur- of voltijds maandsalaris **]]&lt;200),Tabel32[[#This Row],[Bruto uur- of voltijds maandsalaris **]]*7.6*21.5*1.2/100,"-"))))</f>
        <v/>
      </c>
      <c r="G22" s="93" t="str">
        <f>IF(AND(NOT(OR(Tabel32[[#This Row],[SUT]]="-",Tabel32[[#This Row],[SUT]]="n.v.t.")),Tabel32[[#This Row],[Projecturen]]&gt;0),Tabel32[[#This Row],[Projecturen]]*Tabel32[[#This Row],[SUT]],IF(OR(Tabel32[[#This Row],[SUT]]="-",Tabel32[[#This Row],[SUT]]="n.v.t."),"-",""))</f>
        <v/>
      </c>
      <c r="H22" s="93" t="str">
        <f>IF(Tabel32[[#This Row],[Medewerker]]="","",IF(OR($C$11="Selecteer land",$C$11=""),"Selecteer land",IF($C$11="België",58.12,63.75)))</f>
        <v/>
      </c>
      <c r="I22" s="93" t="str">
        <f>IF(OR(Tabel32[[#This Row],[VUT (2025) ***]]="Selecteer land",Tabel32[[#This Row],[VUT (2025) ***]]=""),"",Tabel32[[#This Row],[VUT (2025) ***]]*Tabel32[[#This Row],[Projecturen]])</f>
        <v/>
      </c>
      <c r="J22" s="93" t="str">
        <f>IF(Tabel32[[#This Row],[Medewerker]]="","",IF(Tabel32[[#This Row],[VUT (2025) ***]]="Selecteer land",Tabel32[[#This Row],[SUT * projecturen]],IF(OR(Tabel32[[#This Row],[SUT]]="-",Tabel32[[#This Row],[SUT]]="n.v.t."),0-Tabel32[[#This Row],[VUT * projecturen]],IF(NOT(Tabel32[[#This Row],[SUT * projecturen]]=""),Tabel32[[#This Row],[SUT * projecturen]]-Tabel32[[#This Row],[VUT * projecturen]],0))))</f>
        <v/>
      </c>
      <c r="K22" s="57"/>
      <c r="L22" s="77"/>
    </row>
    <row r="23" spans="2:12" x14ac:dyDescent="0.25">
      <c r="B23" s="55"/>
      <c r="C23" s="55"/>
      <c r="D23" s="56"/>
      <c r="E23" s="55"/>
      <c r="F23" s="93" t="str">
        <f>IF(Tabel32[[#This Row],[Medewerker]]="","",IF(OR(Tabel32[[#This Row],[Link met projectmedewerker *]]="(mede-)eigenaar",Tabel32[[#This Row],[Link met projectmedewerker *]]="Zaakvoerder",Tabel32[[#This Row],[Link met projectmedewerker *]]="Bestuurder",Tabel32[[#This Row],[Link met projectmedewerker *]]="Directeur zonder arbeidsovereenkomst",Tabel32[[#This Row],[Link met projectmedewerker *]]="Directeur grootaandeelhouder"),"n.v.t.",IF(AND(Tabel32[[#This Row],[Bruto uur- of voltijds maandsalaris **]]&gt;0,Tabel32[[#This Row],[Bruto uur- of voltijds maandsalaris **]]&gt;200),Tabel32[[#This Row],[Bruto uur- of voltijds maandsalaris **]]*1.2/100,IF(AND(Tabel32[[#This Row],[Bruto uur- of voltijds maandsalaris **]]&gt;0,Tabel32[[#This Row],[Bruto uur- of voltijds maandsalaris **]]&lt;200),Tabel32[[#This Row],[Bruto uur- of voltijds maandsalaris **]]*7.6*21.5*1.2/100,"-"))))</f>
        <v/>
      </c>
      <c r="G23" s="93" t="str">
        <f>IF(AND(NOT(OR(Tabel32[[#This Row],[SUT]]="-",Tabel32[[#This Row],[SUT]]="n.v.t.")),Tabel32[[#This Row],[Projecturen]]&gt;0),Tabel32[[#This Row],[Projecturen]]*Tabel32[[#This Row],[SUT]],IF(OR(Tabel32[[#This Row],[SUT]]="-",Tabel32[[#This Row],[SUT]]="n.v.t."),"-",""))</f>
        <v/>
      </c>
      <c r="H23" s="93" t="str">
        <f>IF(Tabel32[[#This Row],[Medewerker]]="","",IF(OR($C$11="Selecteer land",$C$11=""),"Selecteer land",IF($C$11="België",58.12,63.75)))</f>
        <v/>
      </c>
      <c r="I23" s="93" t="str">
        <f>IF(OR(Tabel32[[#This Row],[VUT (2025) ***]]="Selecteer land",Tabel32[[#This Row],[VUT (2025) ***]]=""),"",Tabel32[[#This Row],[VUT (2025) ***]]*Tabel32[[#This Row],[Projecturen]])</f>
        <v/>
      </c>
      <c r="J23" s="93" t="str">
        <f>IF(Tabel32[[#This Row],[Medewerker]]="","",IF(Tabel32[[#This Row],[VUT (2025) ***]]="Selecteer land",Tabel32[[#This Row],[SUT * projecturen]],IF(OR(Tabel32[[#This Row],[SUT]]="-",Tabel32[[#This Row],[SUT]]="n.v.t."),0-Tabel32[[#This Row],[VUT * projecturen]],IF(NOT(Tabel32[[#This Row],[SUT * projecturen]]=""),Tabel32[[#This Row],[SUT * projecturen]]-Tabel32[[#This Row],[VUT * projecturen]],0))))</f>
        <v/>
      </c>
      <c r="K23" s="57"/>
      <c r="L23" s="77"/>
    </row>
    <row r="24" spans="2:12" x14ac:dyDescent="0.25">
      <c r="B24" s="55"/>
      <c r="C24" s="55"/>
      <c r="D24" s="56"/>
      <c r="E24" s="55"/>
      <c r="F24" s="93" t="str">
        <f>IF(Tabel32[[#This Row],[Medewerker]]="","",IF(OR(Tabel32[[#This Row],[Link met projectmedewerker *]]="(mede-)eigenaar",Tabel32[[#This Row],[Link met projectmedewerker *]]="Zaakvoerder",Tabel32[[#This Row],[Link met projectmedewerker *]]="Bestuurder",Tabel32[[#This Row],[Link met projectmedewerker *]]="Directeur zonder arbeidsovereenkomst",Tabel32[[#This Row],[Link met projectmedewerker *]]="Directeur grootaandeelhouder"),"n.v.t.",IF(AND(Tabel32[[#This Row],[Bruto uur- of voltijds maandsalaris **]]&gt;0,Tabel32[[#This Row],[Bruto uur- of voltijds maandsalaris **]]&gt;200),Tabel32[[#This Row],[Bruto uur- of voltijds maandsalaris **]]*1.2/100,IF(AND(Tabel32[[#This Row],[Bruto uur- of voltijds maandsalaris **]]&gt;0,Tabel32[[#This Row],[Bruto uur- of voltijds maandsalaris **]]&lt;200),Tabel32[[#This Row],[Bruto uur- of voltijds maandsalaris **]]*7.6*21.5*1.2/100,"-"))))</f>
        <v/>
      </c>
      <c r="G24" s="93" t="str">
        <f>IF(AND(NOT(OR(Tabel32[[#This Row],[SUT]]="-",Tabel32[[#This Row],[SUT]]="n.v.t.")),Tabel32[[#This Row],[Projecturen]]&gt;0),Tabel32[[#This Row],[Projecturen]]*Tabel32[[#This Row],[SUT]],IF(OR(Tabel32[[#This Row],[SUT]]="-",Tabel32[[#This Row],[SUT]]="n.v.t."),"-",""))</f>
        <v/>
      </c>
      <c r="H24" s="93" t="str">
        <f>IF(Tabel32[[#This Row],[Medewerker]]="","",IF(OR($C$11="Selecteer land",$C$11=""),"Selecteer land",IF($C$11="België",58.12,63.75)))</f>
        <v/>
      </c>
      <c r="I24" s="93" t="str">
        <f>IF(OR(Tabel32[[#This Row],[VUT (2025) ***]]="Selecteer land",Tabel32[[#This Row],[VUT (2025) ***]]=""),"",Tabel32[[#This Row],[VUT (2025) ***]]*Tabel32[[#This Row],[Projecturen]])</f>
        <v/>
      </c>
      <c r="J24" s="93" t="str">
        <f>IF(Tabel32[[#This Row],[Medewerker]]="","",IF(Tabel32[[#This Row],[VUT (2025) ***]]="Selecteer land",Tabel32[[#This Row],[SUT * projecturen]],IF(OR(Tabel32[[#This Row],[SUT]]="-",Tabel32[[#This Row],[SUT]]="n.v.t."),0-Tabel32[[#This Row],[VUT * projecturen]],IF(NOT(Tabel32[[#This Row],[SUT * projecturen]]=""),Tabel32[[#This Row],[SUT * projecturen]]-Tabel32[[#This Row],[VUT * projecturen]],0))))</f>
        <v/>
      </c>
      <c r="K24" s="57"/>
      <c r="L24" s="77"/>
    </row>
    <row r="25" spans="2:12" x14ac:dyDescent="0.25">
      <c r="B25" s="55"/>
      <c r="C25" s="55"/>
      <c r="D25" s="56"/>
      <c r="E25" s="55"/>
      <c r="F25" s="93" t="str">
        <f>IF(Tabel32[[#This Row],[Medewerker]]="","",IF(OR(Tabel32[[#This Row],[Link met projectmedewerker *]]="(mede-)eigenaar",Tabel32[[#This Row],[Link met projectmedewerker *]]="Zaakvoerder",Tabel32[[#This Row],[Link met projectmedewerker *]]="Bestuurder",Tabel32[[#This Row],[Link met projectmedewerker *]]="Directeur zonder arbeidsovereenkomst",Tabel32[[#This Row],[Link met projectmedewerker *]]="Directeur grootaandeelhouder"),"n.v.t.",IF(AND(Tabel32[[#This Row],[Bruto uur- of voltijds maandsalaris **]]&gt;0,Tabel32[[#This Row],[Bruto uur- of voltijds maandsalaris **]]&gt;200),Tabel32[[#This Row],[Bruto uur- of voltijds maandsalaris **]]*1.2/100,IF(AND(Tabel32[[#This Row],[Bruto uur- of voltijds maandsalaris **]]&gt;0,Tabel32[[#This Row],[Bruto uur- of voltijds maandsalaris **]]&lt;200),Tabel32[[#This Row],[Bruto uur- of voltijds maandsalaris **]]*7.6*21.5*1.2/100,"-"))))</f>
        <v/>
      </c>
      <c r="G25" s="93" t="str">
        <f>IF(AND(NOT(OR(Tabel32[[#This Row],[SUT]]="-",Tabel32[[#This Row],[SUT]]="n.v.t.")),Tabel32[[#This Row],[Projecturen]]&gt;0),Tabel32[[#This Row],[Projecturen]]*Tabel32[[#This Row],[SUT]],IF(OR(Tabel32[[#This Row],[SUT]]="-",Tabel32[[#This Row],[SUT]]="n.v.t."),"-",""))</f>
        <v/>
      </c>
      <c r="H25" s="93" t="str">
        <f>IF(Tabel32[[#This Row],[Medewerker]]="","",IF(OR($C$11="Selecteer land",$C$11=""),"Selecteer land",IF($C$11="België",58.12,63.75)))</f>
        <v/>
      </c>
      <c r="I25" s="93" t="str">
        <f>IF(OR(Tabel32[[#This Row],[VUT (2025) ***]]="Selecteer land",Tabel32[[#This Row],[VUT (2025) ***]]=""),"",Tabel32[[#This Row],[VUT (2025) ***]]*Tabel32[[#This Row],[Projecturen]])</f>
        <v/>
      </c>
      <c r="J25" s="93" t="str">
        <f>IF(Tabel32[[#This Row],[Medewerker]]="","",IF(Tabel32[[#This Row],[VUT (2025) ***]]="Selecteer land",Tabel32[[#This Row],[SUT * projecturen]],IF(OR(Tabel32[[#This Row],[SUT]]="-",Tabel32[[#This Row],[SUT]]="n.v.t."),0-Tabel32[[#This Row],[VUT * projecturen]],IF(NOT(Tabel32[[#This Row],[SUT * projecturen]]=""),Tabel32[[#This Row],[SUT * projecturen]]-Tabel32[[#This Row],[VUT * projecturen]],0))))</f>
        <v/>
      </c>
      <c r="K25" s="57"/>
      <c r="L25" s="77"/>
    </row>
    <row r="26" spans="2:12" x14ac:dyDescent="0.25">
      <c r="B26" s="55"/>
      <c r="C26" s="55"/>
      <c r="D26" s="56"/>
      <c r="E26" s="55"/>
      <c r="F26" s="93" t="str">
        <f>IF(Tabel32[[#This Row],[Medewerker]]="","",IF(OR(Tabel32[[#This Row],[Link met projectmedewerker *]]="(mede-)eigenaar",Tabel32[[#This Row],[Link met projectmedewerker *]]="Zaakvoerder",Tabel32[[#This Row],[Link met projectmedewerker *]]="Bestuurder",Tabel32[[#This Row],[Link met projectmedewerker *]]="Directeur zonder arbeidsovereenkomst",Tabel32[[#This Row],[Link met projectmedewerker *]]="Directeur grootaandeelhouder"),"n.v.t.",IF(AND(Tabel32[[#This Row],[Bruto uur- of voltijds maandsalaris **]]&gt;0,Tabel32[[#This Row],[Bruto uur- of voltijds maandsalaris **]]&gt;200),Tabel32[[#This Row],[Bruto uur- of voltijds maandsalaris **]]*1.2/100,IF(AND(Tabel32[[#This Row],[Bruto uur- of voltijds maandsalaris **]]&gt;0,Tabel32[[#This Row],[Bruto uur- of voltijds maandsalaris **]]&lt;200),Tabel32[[#This Row],[Bruto uur- of voltijds maandsalaris **]]*7.6*21.5*1.2/100,"-"))))</f>
        <v/>
      </c>
      <c r="G26" s="93" t="str">
        <f>IF(AND(NOT(OR(Tabel32[[#This Row],[SUT]]="-",Tabel32[[#This Row],[SUT]]="n.v.t.")),Tabel32[[#This Row],[Projecturen]]&gt;0),Tabel32[[#This Row],[Projecturen]]*Tabel32[[#This Row],[SUT]],IF(OR(Tabel32[[#This Row],[SUT]]="-",Tabel32[[#This Row],[SUT]]="n.v.t."),"-",""))</f>
        <v/>
      </c>
      <c r="H26" s="93" t="str">
        <f>IF(Tabel32[[#This Row],[Medewerker]]="","",IF(OR($C$11="Selecteer land",$C$11=""),"Selecteer land",IF($C$11="België",58.12,63.75)))</f>
        <v/>
      </c>
      <c r="I26" s="93" t="str">
        <f>IF(OR(Tabel32[[#This Row],[VUT (2025) ***]]="Selecteer land",Tabel32[[#This Row],[VUT (2025) ***]]=""),"",Tabel32[[#This Row],[VUT (2025) ***]]*Tabel32[[#This Row],[Projecturen]])</f>
        <v/>
      </c>
      <c r="J26" s="93" t="str">
        <f>IF(Tabel32[[#This Row],[Medewerker]]="","",IF(Tabel32[[#This Row],[VUT (2025) ***]]="Selecteer land",Tabel32[[#This Row],[SUT * projecturen]],IF(OR(Tabel32[[#This Row],[SUT]]="-",Tabel32[[#This Row],[SUT]]="n.v.t."),0-Tabel32[[#This Row],[VUT * projecturen]],IF(NOT(Tabel32[[#This Row],[SUT * projecturen]]=""),Tabel32[[#This Row],[SUT * projecturen]]-Tabel32[[#This Row],[VUT * projecturen]],0))))</f>
        <v/>
      </c>
      <c r="K26" s="57"/>
      <c r="L26" s="77"/>
    </row>
    <row r="27" spans="2:12" x14ac:dyDescent="0.25">
      <c r="B27" s="55"/>
      <c r="C27" s="55"/>
      <c r="D27" s="56"/>
      <c r="E27" s="55"/>
      <c r="F27" s="93" t="str">
        <f>IF(Tabel32[[#This Row],[Medewerker]]="","",IF(OR(Tabel32[[#This Row],[Link met projectmedewerker *]]="(mede-)eigenaar",Tabel32[[#This Row],[Link met projectmedewerker *]]="Zaakvoerder",Tabel32[[#This Row],[Link met projectmedewerker *]]="Bestuurder",Tabel32[[#This Row],[Link met projectmedewerker *]]="Directeur zonder arbeidsovereenkomst",Tabel32[[#This Row],[Link met projectmedewerker *]]="Directeur grootaandeelhouder"),"n.v.t.",IF(AND(Tabel32[[#This Row],[Bruto uur- of voltijds maandsalaris **]]&gt;0,Tabel32[[#This Row],[Bruto uur- of voltijds maandsalaris **]]&gt;200),Tabel32[[#This Row],[Bruto uur- of voltijds maandsalaris **]]*1.2/100,IF(AND(Tabel32[[#This Row],[Bruto uur- of voltijds maandsalaris **]]&gt;0,Tabel32[[#This Row],[Bruto uur- of voltijds maandsalaris **]]&lt;200),Tabel32[[#This Row],[Bruto uur- of voltijds maandsalaris **]]*7.6*21.5*1.2/100,"-"))))</f>
        <v/>
      </c>
      <c r="G27" s="93" t="str">
        <f>IF(AND(NOT(OR(Tabel32[[#This Row],[SUT]]="-",Tabel32[[#This Row],[SUT]]="n.v.t.")),Tabel32[[#This Row],[Projecturen]]&gt;0),Tabel32[[#This Row],[Projecturen]]*Tabel32[[#This Row],[SUT]],IF(OR(Tabel32[[#This Row],[SUT]]="-",Tabel32[[#This Row],[SUT]]="n.v.t."),"-",""))</f>
        <v/>
      </c>
      <c r="H27" s="93" t="str">
        <f>IF(Tabel32[[#This Row],[Medewerker]]="","",IF(OR($C$11="Selecteer land",$C$11=""),"Selecteer land",IF($C$11="België",58.12,63.75)))</f>
        <v/>
      </c>
      <c r="I27" s="93" t="str">
        <f>IF(OR(Tabel32[[#This Row],[VUT (2025) ***]]="Selecteer land",Tabel32[[#This Row],[VUT (2025) ***]]=""),"",Tabel32[[#This Row],[VUT (2025) ***]]*Tabel32[[#This Row],[Projecturen]])</f>
        <v/>
      </c>
      <c r="J27" s="93" t="str">
        <f>IF(Tabel32[[#This Row],[Medewerker]]="","",IF(Tabel32[[#This Row],[VUT (2025) ***]]="Selecteer land",Tabel32[[#This Row],[SUT * projecturen]],IF(OR(Tabel32[[#This Row],[SUT]]="-",Tabel32[[#This Row],[SUT]]="n.v.t."),0-Tabel32[[#This Row],[VUT * projecturen]],IF(NOT(Tabel32[[#This Row],[SUT * projecturen]]=""),Tabel32[[#This Row],[SUT * projecturen]]-Tabel32[[#This Row],[VUT * projecturen]],0))))</f>
        <v/>
      </c>
      <c r="K27" s="57"/>
      <c r="L27" s="77"/>
    </row>
    <row r="28" spans="2:12" x14ac:dyDescent="0.25">
      <c r="B28" s="55"/>
      <c r="C28" s="55"/>
      <c r="D28" s="56"/>
      <c r="E28" s="55"/>
      <c r="F28" s="93" t="str">
        <f>IF(Tabel32[[#This Row],[Medewerker]]="","",IF(OR(Tabel32[[#This Row],[Link met projectmedewerker *]]="(mede-)eigenaar",Tabel32[[#This Row],[Link met projectmedewerker *]]="Zaakvoerder",Tabel32[[#This Row],[Link met projectmedewerker *]]="Bestuurder",Tabel32[[#This Row],[Link met projectmedewerker *]]="Directeur zonder arbeidsovereenkomst",Tabel32[[#This Row],[Link met projectmedewerker *]]="Directeur grootaandeelhouder"),"n.v.t.",IF(AND(Tabel32[[#This Row],[Bruto uur- of voltijds maandsalaris **]]&gt;0,Tabel32[[#This Row],[Bruto uur- of voltijds maandsalaris **]]&gt;200),Tabel32[[#This Row],[Bruto uur- of voltijds maandsalaris **]]*1.2/100,IF(AND(Tabel32[[#This Row],[Bruto uur- of voltijds maandsalaris **]]&gt;0,Tabel32[[#This Row],[Bruto uur- of voltijds maandsalaris **]]&lt;200),Tabel32[[#This Row],[Bruto uur- of voltijds maandsalaris **]]*7.6*21.5*1.2/100,"-"))))</f>
        <v/>
      </c>
      <c r="G28" s="93" t="str">
        <f>IF(AND(NOT(OR(Tabel32[[#This Row],[SUT]]="-",Tabel32[[#This Row],[SUT]]="n.v.t.")),Tabel32[[#This Row],[Projecturen]]&gt;0),Tabel32[[#This Row],[Projecturen]]*Tabel32[[#This Row],[SUT]],IF(OR(Tabel32[[#This Row],[SUT]]="-",Tabel32[[#This Row],[SUT]]="n.v.t."),"-",""))</f>
        <v/>
      </c>
      <c r="H28" s="93" t="str">
        <f>IF(Tabel32[[#This Row],[Medewerker]]="","",IF(OR($C$11="Selecteer land",$C$11=""),"Selecteer land",IF($C$11="België",58.12,63.75)))</f>
        <v/>
      </c>
      <c r="I28" s="93" t="str">
        <f>IF(OR(Tabel32[[#This Row],[VUT (2025) ***]]="Selecteer land",Tabel32[[#This Row],[VUT (2025) ***]]=""),"",Tabel32[[#This Row],[VUT (2025) ***]]*Tabel32[[#This Row],[Projecturen]])</f>
        <v/>
      </c>
      <c r="J28" s="93" t="str">
        <f>IF(Tabel32[[#This Row],[Medewerker]]="","",IF(Tabel32[[#This Row],[VUT (2025) ***]]="Selecteer land",Tabel32[[#This Row],[SUT * projecturen]],IF(OR(Tabel32[[#This Row],[SUT]]="-",Tabel32[[#This Row],[SUT]]="n.v.t."),0-Tabel32[[#This Row],[VUT * projecturen]],IF(NOT(Tabel32[[#This Row],[SUT * projecturen]]=""),Tabel32[[#This Row],[SUT * projecturen]]-Tabel32[[#This Row],[VUT * projecturen]],0))))</f>
        <v/>
      </c>
      <c r="K28" s="57"/>
      <c r="L28" s="77"/>
    </row>
    <row r="29" spans="2:12" x14ac:dyDescent="0.25">
      <c r="B29" s="55"/>
      <c r="C29" s="55"/>
      <c r="D29" s="56"/>
      <c r="E29" s="55"/>
      <c r="F29" s="93" t="str">
        <f>IF(Tabel32[[#This Row],[Medewerker]]="","",IF(OR(Tabel32[[#This Row],[Link met projectmedewerker *]]="(mede-)eigenaar",Tabel32[[#This Row],[Link met projectmedewerker *]]="Zaakvoerder",Tabel32[[#This Row],[Link met projectmedewerker *]]="Bestuurder",Tabel32[[#This Row],[Link met projectmedewerker *]]="Directeur zonder arbeidsovereenkomst",Tabel32[[#This Row],[Link met projectmedewerker *]]="Directeur grootaandeelhouder"),"n.v.t.",IF(AND(Tabel32[[#This Row],[Bruto uur- of voltijds maandsalaris **]]&gt;0,Tabel32[[#This Row],[Bruto uur- of voltijds maandsalaris **]]&gt;200),Tabel32[[#This Row],[Bruto uur- of voltijds maandsalaris **]]*1.2/100,IF(AND(Tabel32[[#This Row],[Bruto uur- of voltijds maandsalaris **]]&gt;0,Tabel32[[#This Row],[Bruto uur- of voltijds maandsalaris **]]&lt;200),Tabel32[[#This Row],[Bruto uur- of voltijds maandsalaris **]]*7.6*21.5*1.2/100,"-"))))</f>
        <v/>
      </c>
      <c r="G29" s="93" t="str">
        <f>IF(AND(NOT(OR(Tabel32[[#This Row],[SUT]]="-",Tabel32[[#This Row],[SUT]]="n.v.t.")),Tabel32[[#This Row],[Projecturen]]&gt;0),Tabel32[[#This Row],[Projecturen]]*Tabel32[[#This Row],[SUT]],IF(OR(Tabel32[[#This Row],[SUT]]="-",Tabel32[[#This Row],[SUT]]="n.v.t."),"-",""))</f>
        <v/>
      </c>
      <c r="H29" s="93" t="str">
        <f>IF(Tabel32[[#This Row],[Medewerker]]="","",IF(OR($C$11="Selecteer land",$C$11=""),"Selecteer land",IF($C$11="België",58.12,63.75)))</f>
        <v/>
      </c>
      <c r="I29" s="93" t="str">
        <f>IF(OR(Tabel32[[#This Row],[VUT (2025) ***]]="Selecteer land",Tabel32[[#This Row],[VUT (2025) ***]]=""),"",Tabel32[[#This Row],[VUT (2025) ***]]*Tabel32[[#This Row],[Projecturen]])</f>
        <v/>
      </c>
      <c r="J29" s="93" t="str">
        <f>IF(Tabel32[[#This Row],[Medewerker]]="","",IF(Tabel32[[#This Row],[VUT (2025) ***]]="Selecteer land",Tabel32[[#This Row],[SUT * projecturen]],IF(OR(Tabel32[[#This Row],[SUT]]="-",Tabel32[[#This Row],[SUT]]="n.v.t."),0-Tabel32[[#This Row],[VUT * projecturen]],IF(NOT(Tabel32[[#This Row],[SUT * projecturen]]=""),Tabel32[[#This Row],[SUT * projecturen]]-Tabel32[[#This Row],[VUT * projecturen]],0))))</f>
        <v/>
      </c>
      <c r="K29" s="57"/>
      <c r="L29" s="77"/>
    </row>
    <row r="30" spans="2:12" x14ac:dyDescent="0.25">
      <c r="B30" s="55"/>
      <c r="C30" s="55"/>
      <c r="D30" s="56"/>
      <c r="E30" s="55"/>
      <c r="F30" s="93" t="str">
        <f>IF(Tabel32[[#This Row],[Medewerker]]="","",IF(OR(Tabel32[[#This Row],[Link met projectmedewerker *]]="(mede-)eigenaar",Tabel32[[#This Row],[Link met projectmedewerker *]]="Zaakvoerder",Tabel32[[#This Row],[Link met projectmedewerker *]]="Bestuurder",Tabel32[[#This Row],[Link met projectmedewerker *]]="Directeur zonder arbeidsovereenkomst",Tabel32[[#This Row],[Link met projectmedewerker *]]="Directeur grootaandeelhouder"),"n.v.t.",IF(AND(Tabel32[[#This Row],[Bruto uur- of voltijds maandsalaris **]]&gt;0,Tabel32[[#This Row],[Bruto uur- of voltijds maandsalaris **]]&gt;200),Tabel32[[#This Row],[Bruto uur- of voltijds maandsalaris **]]*1.2/100,IF(AND(Tabel32[[#This Row],[Bruto uur- of voltijds maandsalaris **]]&gt;0,Tabel32[[#This Row],[Bruto uur- of voltijds maandsalaris **]]&lt;200),Tabel32[[#This Row],[Bruto uur- of voltijds maandsalaris **]]*7.6*21.5*1.2/100,"-"))))</f>
        <v/>
      </c>
      <c r="G30" s="93" t="str">
        <f>IF(AND(NOT(OR(Tabel32[[#This Row],[SUT]]="-",Tabel32[[#This Row],[SUT]]="n.v.t.")),Tabel32[[#This Row],[Projecturen]]&gt;0),Tabel32[[#This Row],[Projecturen]]*Tabel32[[#This Row],[SUT]],IF(OR(Tabel32[[#This Row],[SUT]]="-",Tabel32[[#This Row],[SUT]]="n.v.t."),"-",""))</f>
        <v/>
      </c>
      <c r="H30" s="93" t="str">
        <f>IF(Tabel32[[#This Row],[Medewerker]]="","",IF(OR($C$11="Selecteer land",$C$11=""),"Selecteer land",IF($C$11="België",58.12,63.75)))</f>
        <v/>
      </c>
      <c r="I30" s="93" t="str">
        <f>IF(OR(Tabel32[[#This Row],[VUT (2025) ***]]="Selecteer land",Tabel32[[#This Row],[VUT (2025) ***]]=""),"",Tabel32[[#This Row],[VUT (2025) ***]]*Tabel32[[#This Row],[Projecturen]])</f>
        <v/>
      </c>
      <c r="J30" s="93" t="str">
        <f>IF(Tabel32[[#This Row],[Medewerker]]="","",IF(Tabel32[[#This Row],[VUT (2025) ***]]="Selecteer land",Tabel32[[#This Row],[SUT * projecturen]],IF(OR(Tabel32[[#This Row],[SUT]]="-",Tabel32[[#This Row],[SUT]]="n.v.t."),0-Tabel32[[#This Row],[VUT * projecturen]],IF(NOT(Tabel32[[#This Row],[SUT * projecturen]]=""),Tabel32[[#This Row],[SUT * projecturen]]-Tabel32[[#This Row],[VUT * projecturen]],0))))</f>
        <v/>
      </c>
      <c r="K30" s="57"/>
      <c r="L30" s="77"/>
    </row>
    <row r="31" spans="2:12" x14ac:dyDescent="0.25">
      <c r="B31" s="55"/>
      <c r="C31" s="55"/>
      <c r="D31" s="56"/>
      <c r="E31" s="55"/>
      <c r="F31" s="93" t="str">
        <f>IF(Tabel32[[#This Row],[Medewerker]]="","",IF(OR(Tabel32[[#This Row],[Link met projectmedewerker *]]="(mede-)eigenaar",Tabel32[[#This Row],[Link met projectmedewerker *]]="Zaakvoerder",Tabel32[[#This Row],[Link met projectmedewerker *]]="Bestuurder",Tabel32[[#This Row],[Link met projectmedewerker *]]="Directeur zonder arbeidsovereenkomst",Tabel32[[#This Row],[Link met projectmedewerker *]]="Directeur grootaandeelhouder"),"n.v.t.",IF(AND(Tabel32[[#This Row],[Bruto uur- of voltijds maandsalaris **]]&gt;0,Tabel32[[#This Row],[Bruto uur- of voltijds maandsalaris **]]&gt;200),Tabel32[[#This Row],[Bruto uur- of voltijds maandsalaris **]]*1.2/100,IF(AND(Tabel32[[#This Row],[Bruto uur- of voltijds maandsalaris **]]&gt;0,Tabel32[[#This Row],[Bruto uur- of voltijds maandsalaris **]]&lt;200),Tabel32[[#This Row],[Bruto uur- of voltijds maandsalaris **]]*7.6*21.5*1.2/100,"-"))))</f>
        <v/>
      </c>
      <c r="G31" s="93" t="str">
        <f>IF(AND(NOT(OR(Tabel32[[#This Row],[SUT]]="-",Tabel32[[#This Row],[SUT]]="n.v.t.")),Tabel32[[#This Row],[Projecturen]]&gt;0),Tabel32[[#This Row],[Projecturen]]*Tabel32[[#This Row],[SUT]],IF(OR(Tabel32[[#This Row],[SUT]]="-",Tabel32[[#This Row],[SUT]]="n.v.t."),"-",""))</f>
        <v/>
      </c>
      <c r="H31" s="93" t="str">
        <f>IF(Tabel32[[#This Row],[Medewerker]]="","",IF(OR($C$11="Selecteer land",$C$11=""),"Selecteer land",IF($C$11="België",58.12,63.75)))</f>
        <v/>
      </c>
      <c r="I31" s="93" t="str">
        <f>IF(OR(Tabel32[[#This Row],[VUT (2025) ***]]="Selecteer land",Tabel32[[#This Row],[VUT (2025) ***]]=""),"",Tabel32[[#This Row],[VUT (2025) ***]]*Tabel32[[#This Row],[Projecturen]])</f>
        <v/>
      </c>
      <c r="J31" s="93" t="str">
        <f>IF(Tabel32[[#This Row],[Medewerker]]="","",IF(Tabel32[[#This Row],[VUT (2025) ***]]="Selecteer land",Tabel32[[#This Row],[SUT * projecturen]],IF(OR(Tabel32[[#This Row],[SUT]]="-",Tabel32[[#This Row],[SUT]]="n.v.t."),0-Tabel32[[#This Row],[VUT * projecturen]],IF(NOT(Tabel32[[#This Row],[SUT * projecturen]]=""),Tabel32[[#This Row],[SUT * projecturen]]-Tabel32[[#This Row],[VUT * projecturen]],0))))</f>
        <v/>
      </c>
      <c r="K31" s="57"/>
      <c r="L31" s="77"/>
    </row>
    <row r="32" spans="2:12" x14ac:dyDescent="0.25">
      <c r="B32" s="55"/>
      <c r="C32" s="55"/>
      <c r="D32" s="56"/>
      <c r="E32" s="55"/>
      <c r="F32" s="93" t="str">
        <f>IF(Tabel32[[#This Row],[Medewerker]]="","",IF(OR(Tabel32[[#This Row],[Link met projectmedewerker *]]="(mede-)eigenaar",Tabel32[[#This Row],[Link met projectmedewerker *]]="Zaakvoerder",Tabel32[[#This Row],[Link met projectmedewerker *]]="Bestuurder",Tabel32[[#This Row],[Link met projectmedewerker *]]="Directeur zonder arbeidsovereenkomst",Tabel32[[#This Row],[Link met projectmedewerker *]]="Directeur grootaandeelhouder"),"n.v.t.",IF(AND(Tabel32[[#This Row],[Bruto uur- of voltijds maandsalaris **]]&gt;0,Tabel32[[#This Row],[Bruto uur- of voltijds maandsalaris **]]&gt;200),Tabel32[[#This Row],[Bruto uur- of voltijds maandsalaris **]]*1.2/100,IF(AND(Tabel32[[#This Row],[Bruto uur- of voltijds maandsalaris **]]&gt;0,Tabel32[[#This Row],[Bruto uur- of voltijds maandsalaris **]]&lt;200),Tabel32[[#This Row],[Bruto uur- of voltijds maandsalaris **]]*7.6*21.5*1.2/100,"-"))))</f>
        <v/>
      </c>
      <c r="G32" s="93" t="str">
        <f>IF(AND(NOT(OR(Tabel32[[#This Row],[SUT]]="-",Tabel32[[#This Row],[SUT]]="n.v.t.")),Tabel32[[#This Row],[Projecturen]]&gt;0),Tabel32[[#This Row],[Projecturen]]*Tabel32[[#This Row],[SUT]],IF(OR(Tabel32[[#This Row],[SUT]]="-",Tabel32[[#This Row],[SUT]]="n.v.t."),"-",""))</f>
        <v/>
      </c>
      <c r="H32" s="93" t="str">
        <f>IF(Tabel32[[#This Row],[Medewerker]]="","",IF(OR($C$11="Selecteer land",$C$11=""),"Selecteer land",IF($C$11="België",58.12,63.75)))</f>
        <v/>
      </c>
      <c r="I32" s="93" t="str">
        <f>IF(OR(Tabel32[[#This Row],[VUT (2025) ***]]="Selecteer land",Tabel32[[#This Row],[VUT (2025) ***]]=""),"",Tabel32[[#This Row],[VUT (2025) ***]]*Tabel32[[#This Row],[Projecturen]])</f>
        <v/>
      </c>
      <c r="J32" s="93" t="str">
        <f>IF(Tabel32[[#This Row],[Medewerker]]="","",IF(Tabel32[[#This Row],[VUT (2025) ***]]="Selecteer land",Tabel32[[#This Row],[SUT * projecturen]],IF(OR(Tabel32[[#This Row],[SUT]]="-",Tabel32[[#This Row],[SUT]]="n.v.t."),0-Tabel32[[#This Row],[VUT * projecturen]],IF(NOT(Tabel32[[#This Row],[SUT * projecturen]]=""),Tabel32[[#This Row],[SUT * projecturen]]-Tabel32[[#This Row],[VUT * projecturen]],0))))</f>
        <v/>
      </c>
      <c r="K32" s="57"/>
      <c r="L32" s="77"/>
    </row>
    <row r="33" spans="2:12" x14ac:dyDescent="0.25">
      <c r="B33" s="55"/>
      <c r="C33" s="55"/>
      <c r="D33" s="56"/>
      <c r="E33" s="55"/>
      <c r="F33" s="93" t="str">
        <f>IF(Tabel32[[#This Row],[Medewerker]]="","",IF(OR(Tabel32[[#This Row],[Link met projectmedewerker *]]="(mede-)eigenaar",Tabel32[[#This Row],[Link met projectmedewerker *]]="Zaakvoerder",Tabel32[[#This Row],[Link met projectmedewerker *]]="Bestuurder",Tabel32[[#This Row],[Link met projectmedewerker *]]="Directeur zonder arbeidsovereenkomst",Tabel32[[#This Row],[Link met projectmedewerker *]]="Directeur grootaandeelhouder"),"n.v.t.",IF(AND(Tabel32[[#This Row],[Bruto uur- of voltijds maandsalaris **]]&gt;0,Tabel32[[#This Row],[Bruto uur- of voltijds maandsalaris **]]&gt;200),Tabel32[[#This Row],[Bruto uur- of voltijds maandsalaris **]]*1.2/100,IF(AND(Tabel32[[#This Row],[Bruto uur- of voltijds maandsalaris **]]&gt;0,Tabel32[[#This Row],[Bruto uur- of voltijds maandsalaris **]]&lt;200),Tabel32[[#This Row],[Bruto uur- of voltijds maandsalaris **]]*7.6*21.5*1.2/100,"-"))))</f>
        <v/>
      </c>
      <c r="G33" s="93" t="str">
        <f>IF(AND(NOT(OR(Tabel32[[#This Row],[SUT]]="-",Tabel32[[#This Row],[SUT]]="n.v.t.")),Tabel32[[#This Row],[Projecturen]]&gt;0),Tabel32[[#This Row],[Projecturen]]*Tabel32[[#This Row],[SUT]],IF(OR(Tabel32[[#This Row],[SUT]]="-",Tabel32[[#This Row],[SUT]]="n.v.t."),"-",""))</f>
        <v/>
      </c>
      <c r="H33" s="93" t="str">
        <f>IF(Tabel32[[#This Row],[Medewerker]]="","",IF(OR($C$11="Selecteer land",$C$11=""),"Selecteer land",IF($C$11="België",58.12,63.75)))</f>
        <v/>
      </c>
      <c r="I33" s="93" t="str">
        <f>IF(OR(Tabel32[[#This Row],[VUT (2025) ***]]="Selecteer land",Tabel32[[#This Row],[VUT (2025) ***]]=""),"",Tabel32[[#This Row],[VUT (2025) ***]]*Tabel32[[#This Row],[Projecturen]])</f>
        <v/>
      </c>
      <c r="J33" s="93" t="str">
        <f>IF(Tabel32[[#This Row],[Medewerker]]="","",IF(Tabel32[[#This Row],[VUT (2025) ***]]="Selecteer land",Tabel32[[#This Row],[SUT * projecturen]],IF(OR(Tabel32[[#This Row],[SUT]]="-",Tabel32[[#This Row],[SUT]]="n.v.t."),0-Tabel32[[#This Row],[VUT * projecturen]],IF(NOT(Tabel32[[#This Row],[SUT * projecturen]]=""),Tabel32[[#This Row],[SUT * projecturen]]-Tabel32[[#This Row],[VUT * projecturen]],0))))</f>
        <v/>
      </c>
      <c r="K33" s="57"/>
      <c r="L33" s="77"/>
    </row>
    <row r="34" spans="2:12" x14ac:dyDescent="0.25">
      <c r="B34" s="55"/>
      <c r="C34" s="55"/>
      <c r="D34" s="56"/>
      <c r="E34" s="55"/>
      <c r="F34" s="93" t="str">
        <f>IF(Tabel32[[#This Row],[Medewerker]]="","",IF(OR(Tabel32[[#This Row],[Link met projectmedewerker *]]="(mede-)eigenaar",Tabel32[[#This Row],[Link met projectmedewerker *]]="Zaakvoerder",Tabel32[[#This Row],[Link met projectmedewerker *]]="Bestuurder",Tabel32[[#This Row],[Link met projectmedewerker *]]="Directeur zonder arbeidsovereenkomst",Tabel32[[#This Row],[Link met projectmedewerker *]]="Directeur grootaandeelhouder"),"n.v.t.",IF(AND(Tabel32[[#This Row],[Bruto uur- of voltijds maandsalaris **]]&gt;0,Tabel32[[#This Row],[Bruto uur- of voltijds maandsalaris **]]&gt;200),Tabel32[[#This Row],[Bruto uur- of voltijds maandsalaris **]]*1.2/100,IF(AND(Tabel32[[#This Row],[Bruto uur- of voltijds maandsalaris **]]&gt;0,Tabel32[[#This Row],[Bruto uur- of voltijds maandsalaris **]]&lt;200),Tabel32[[#This Row],[Bruto uur- of voltijds maandsalaris **]]*7.6*21.5*1.2/100,"-"))))</f>
        <v/>
      </c>
      <c r="G34" s="93" t="str">
        <f>IF(AND(NOT(OR(Tabel32[[#This Row],[SUT]]="-",Tabel32[[#This Row],[SUT]]="n.v.t.")),Tabel32[[#This Row],[Projecturen]]&gt;0),Tabel32[[#This Row],[Projecturen]]*Tabel32[[#This Row],[SUT]],IF(OR(Tabel32[[#This Row],[SUT]]="-",Tabel32[[#This Row],[SUT]]="n.v.t."),"-",""))</f>
        <v/>
      </c>
      <c r="H34" s="93" t="str">
        <f>IF(Tabel32[[#This Row],[Medewerker]]="","",IF(OR($C$11="Selecteer land",$C$11=""),"Selecteer land",IF($C$11="België",58.12,63.75)))</f>
        <v/>
      </c>
      <c r="I34" s="93" t="str">
        <f>IF(OR(Tabel32[[#This Row],[VUT (2025) ***]]="Selecteer land",Tabel32[[#This Row],[VUT (2025) ***]]=""),"",Tabel32[[#This Row],[VUT (2025) ***]]*Tabel32[[#This Row],[Projecturen]])</f>
        <v/>
      </c>
      <c r="J34" s="93" t="str">
        <f>IF(Tabel32[[#This Row],[Medewerker]]="","",IF(Tabel32[[#This Row],[VUT (2025) ***]]="Selecteer land",Tabel32[[#This Row],[SUT * projecturen]],IF(OR(Tabel32[[#This Row],[SUT]]="-",Tabel32[[#This Row],[SUT]]="n.v.t."),0-Tabel32[[#This Row],[VUT * projecturen]],IF(NOT(Tabel32[[#This Row],[SUT * projecturen]]=""),Tabel32[[#This Row],[SUT * projecturen]]-Tabel32[[#This Row],[VUT * projecturen]],0))))</f>
        <v/>
      </c>
      <c r="K34" s="57"/>
      <c r="L34" s="77"/>
    </row>
    <row r="35" spans="2:12" ht="13.8" thickBot="1" x14ac:dyDescent="0.3">
      <c r="B35" s="55"/>
      <c r="C35" s="55"/>
      <c r="D35" s="56"/>
      <c r="E35" s="55"/>
      <c r="F35" s="93" t="str">
        <f>IF(Tabel32[[#This Row],[Medewerker]]="","",IF(OR(Tabel32[[#This Row],[Link met projectmedewerker *]]="(mede-)eigenaar",Tabel32[[#This Row],[Link met projectmedewerker *]]="Zaakvoerder",Tabel32[[#This Row],[Link met projectmedewerker *]]="Bestuurder",Tabel32[[#This Row],[Link met projectmedewerker *]]="Directeur zonder arbeidsovereenkomst",Tabel32[[#This Row],[Link met projectmedewerker *]]="Directeur grootaandeelhouder"),"n.v.t.",IF(AND(Tabel32[[#This Row],[Bruto uur- of voltijds maandsalaris **]]&gt;0,Tabel32[[#This Row],[Bruto uur- of voltijds maandsalaris **]]&gt;200),Tabel32[[#This Row],[Bruto uur- of voltijds maandsalaris **]]*1.2/100,IF(AND(Tabel32[[#This Row],[Bruto uur- of voltijds maandsalaris **]]&gt;0,Tabel32[[#This Row],[Bruto uur- of voltijds maandsalaris **]]&lt;200),Tabel32[[#This Row],[Bruto uur- of voltijds maandsalaris **]]*7.6*21.5*1.2/100,"-"))))</f>
        <v/>
      </c>
      <c r="G35" s="93" t="str">
        <f>IF(AND(NOT(OR(Tabel32[[#This Row],[SUT]]="-",Tabel32[[#This Row],[SUT]]="n.v.t.")),Tabel32[[#This Row],[Projecturen]]&gt;0),Tabel32[[#This Row],[Projecturen]]*Tabel32[[#This Row],[SUT]],IF(OR(Tabel32[[#This Row],[SUT]]="-",Tabel32[[#This Row],[SUT]]="n.v.t."),"-",""))</f>
        <v/>
      </c>
      <c r="H35" s="93" t="str">
        <f>IF(Tabel32[[#This Row],[Medewerker]]="","",IF(OR($C$11="Selecteer land",$C$11=""),"Selecteer land",IF($C$11="België",58.12,63.75)))</f>
        <v/>
      </c>
      <c r="I35" s="93" t="str">
        <f>IF(OR(Tabel32[[#This Row],[VUT (2025) ***]]="Selecteer land",Tabel32[[#This Row],[VUT (2025) ***]]=""),"",Tabel32[[#This Row],[VUT (2025) ***]]*Tabel32[[#This Row],[Projecturen]])</f>
        <v/>
      </c>
      <c r="J35" s="93" t="str">
        <f>IF(Tabel32[[#This Row],[Medewerker]]="","",IF(Tabel32[[#This Row],[VUT (2025) ***]]="Selecteer land",Tabel32[[#This Row],[SUT * projecturen]],IF(OR(Tabel32[[#This Row],[SUT]]="-",Tabel32[[#This Row],[SUT]]="n.v.t."),0-Tabel32[[#This Row],[VUT * projecturen]],IF(NOT(Tabel32[[#This Row],[SUT * projecturen]]=""),Tabel32[[#This Row],[SUT * projecturen]]-Tabel32[[#This Row],[VUT * projecturen]],0))))</f>
        <v/>
      </c>
      <c r="K35" s="58"/>
      <c r="L35" s="78"/>
    </row>
    <row r="36" spans="2:12" ht="14.4" thickTop="1" thickBot="1" x14ac:dyDescent="0.3">
      <c r="B36" s="71" t="s">
        <v>83</v>
      </c>
      <c r="C36" s="72"/>
      <c r="D36" s="73"/>
      <c r="E36" s="74"/>
      <c r="F36" s="94" t="s">
        <v>62</v>
      </c>
      <c r="G36" s="94">
        <f>SUM(G16:G35)</f>
        <v>0</v>
      </c>
      <c r="H36" s="94">
        <f>SUM(H16:H35)</f>
        <v>0</v>
      </c>
      <c r="I36" s="94">
        <f>SUM(I16:I35)</f>
        <v>0</v>
      </c>
      <c r="J36" s="94">
        <f>SUM(J16:J35)</f>
        <v>0</v>
      </c>
      <c r="K36" s="75"/>
      <c r="L36" s="79"/>
    </row>
    <row r="37" spans="2:12" ht="51.6" customHeight="1" thickTop="1" x14ac:dyDescent="0.25">
      <c r="B37" s="132" t="s">
        <v>84</v>
      </c>
      <c r="C37" s="132"/>
      <c r="D37" s="132"/>
      <c r="E37" s="132"/>
      <c r="F37" s="132"/>
      <c r="G37" s="132"/>
      <c r="H37" s="132"/>
      <c r="I37" s="132"/>
      <c r="J37" s="132"/>
      <c r="K37" s="132"/>
      <c r="L37" s="132"/>
    </row>
    <row r="38" spans="2:12" x14ac:dyDescent="0.25">
      <c r="B38" s="83"/>
      <c r="C38" s="54"/>
      <c r="D38" s="54"/>
      <c r="E38" s="54"/>
      <c r="F38" s="54"/>
      <c r="G38" s="54"/>
      <c r="H38" s="54"/>
      <c r="I38" s="54"/>
      <c r="J38" s="54"/>
      <c r="K38" s="54"/>
      <c r="L38" s="54"/>
    </row>
    <row r="40" spans="2:12" ht="15.6" x14ac:dyDescent="0.3">
      <c r="B40" s="29" t="s">
        <v>20</v>
      </c>
    </row>
    <row r="41" spans="2:12" x14ac:dyDescent="0.25">
      <c r="B41" s="48" t="s">
        <v>85</v>
      </c>
      <c r="C41" s="47" t="s">
        <v>86</v>
      </c>
      <c r="D41" s="47" t="s">
        <v>87</v>
      </c>
    </row>
    <row r="42" spans="2:12" x14ac:dyDescent="0.25">
      <c r="B42" s="52" t="s">
        <v>88</v>
      </c>
      <c r="C42" s="133" t="s">
        <v>89</v>
      </c>
      <c r="D42" s="134"/>
    </row>
    <row r="43" spans="2:12" ht="26.4" x14ac:dyDescent="0.25">
      <c r="B43" s="52" t="s">
        <v>90</v>
      </c>
      <c r="C43" s="53" t="s">
        <v>91</v>
      </c>
      <c r="D43" s="52" t="s">
        <v>92</v>
      </c>
    </row>
    <row r="44" spans="2:12" x14ac:dyDescent="0.25">
      <c r="B44" s="52" t="s">
        <v>93</v>
      </c>
      <c r="C44" s="53" t="s">
        <v>94</v>
      </c>
      <c r="D44" s="53" t="s">
        <v>95</v>
      </c>
    </row>
    <row r="45" spans="2:12" ht="26.4" x14ac:dyDescent="0.25">
      <c r="B45" s="52" t="s">
        <v>96</v>
      </c>
      <c r="C45" s="53" t="s">
        <v>97</v>
      </c>
      <c r="D45" s="52" t="s">
        <v>92</v>
      </c>
    </row>
    <row r="46" spans="2:12" ht="190.2" customHeight="1" x14ac:dyDescent="0.25">
      <c r="B46" s="137" t="s">
        <v>98</v>
      </c>
      <c r="C46" s="81" t="s">
        <v>99</v>
      </c>
      <c r="D46" s="140" t="s">
        <v>100</v>
      </c>
    </row>
    <row r="47" spans="2:12" x14ac:dyDescent="0.25">
      <c r="B47" s="138"/>
      <c r="C47" s="49" t="s">
        <v>101</v>
      </c>
      <c r="D47" s="141"/>
    </row>
    <row r="48" spans="2:12" x14ac:dyDescent="0.25">
      <c r="B48" s="139"/>
      <c r="C48" s="135" t="s">
        <v>102</v>
      </c>
      <c r="D48" s="136"/>
    </row>
    <row r="49" spans="2:5" ht="26.4" x14ac:dyDescent="0.25">
      <c r="B49" s="53" t="s">
        <v>103</v>
      </c>
      <c r="C49" s="52" t="s">
        <v>104</v>
      </c>
      <c r="D49" s="52" t="s">
        <v>105</v>
      </c>
    </row>
    <row r="52" spans="2:5" x14ac:dyDescent="0.25">
      <c r="B52" s="130" t="s">
        <v>106</v>
      </c>
      <c r="C52" s="131"/>
      <c r="D52" s="95">
        <f>'Simulatie kostenplan'!$C$13</f>
        <v>0</v>
      </c>
    </row>
    <row r="54" spans="2:5" x14ac:dyDescent="0.25">
      <c r="B54" s="130" t="s">
        <v>107</v>
      </c>
      <c r="C54" s="131"/>
      <c r="D54" s="62" t="s">
        <v>108</v>
      </c>
      <c r="E54" s="45"/>
    </row>
    <row r="56" spans="2:5" x14ac:dyDescent="0.25">
      <c r="B56" s="130" t="s">
        <v>109</v>
      </c>
      <c r="C56" s="131"/>
      <c r="D56" s="95">
        <f>IF(OR(D54="Selecteer voorkeur",D54="selectie aangegeven door simulatie",D54="geen aanpassing doorvoeren"),D52,IF(D54="SUT",G36,IF(D54="VUT",I36,IF(LARGE(G36:I36,1)=G36,G36,I36))))</f>
        <v>0</v>
      </c>
    </row>
    <row r="58" spans="2:5" x14ac:dyDescent="0.25">
      <c r="B58" s="96" t="s">
        <v>111</v>
      </c>
      <c r="D58" s="63"/>
      <c r="E58" s="63"/>
    </row>
    <row r="59" spans="2:5" x14ac:dyDescent="0.25">
      <c r="B59" s="50"/>
      <c r="D59" s="63"/>
      <c r="E59" s="63"/>
    </row>
    <row r="60" spans="2:5" x14ac:dyDescent="0.25">
      <c r="D60" s="63"/>
      <c r="E60" s="63"/>
    </row>
    <row r="62" spans="2:5" x14ac:dyDescent="0.25">
      <c r="D62" s="64"/>
      <c r="E62" s="65"/>
    </row>
    <row r="63" spans="2:5" x14ac:dyDescent="0.25">
      <c r="D63" s="64"/>
      <c r="E63" s="64"/>
    </row>
    <row r="64" spans="2:5" x14ac:dyDescent="0.25">
      <c r="D64" s="66"/>
      <c r="E64" s="67"/>
    </row>
  </sheetData>
  <mergeCells count="8">
    <mergeCell ref="B54:C54"/>
    <mergeCell ref="B56:C56"/>
    <mergeCell ref="B37:L37"/>
    <mergeCell ref="C42:D42"/>
    <mergeCell ref="C48:D48"/>
    <mergeCell ref="B46:B48"/>
    <mergeCell ref="D46:D47"/>
    <mergeCell ref="B52:C52"/>
  </mergeCells>
  <dataValidations count="5">
    <dataValidation type="list" allowBlank="1" showInputMessage="1" showErrorMessage="1" sqref="D15" xr:uid="{00000000-0002-0000-0200-000000000000}">
      <formula1>"Arbeidsovereenkomst,Aanstellingsbesluit,(mede-)eigenaar,Zaakvoerder,Bestuurder,Directeur, Directeur AOK,DGA"</formula1>
    </dataValidation>
    <dataValidation type="list" allowBlank="1" showInputMessage="1" showErrorMessage="1" sqref="C11" xr:uid="{00000000-0002-0000-0200-000001000000}">
      <formula1>"Selecteer land,België,Nederland"</formula1>
    </dataValidation>
    <dataValidation type="list" allowBlank="1" showInputMessage="1" showErrorMessage="1" sqref="E59:E60" xr:uid="{00000000-0002-0000-0200-000002000000}">
      <formula1>"x"</formula1>
    </dataValidation>
    <dataValidation type="list" allowBlank="1" showInputMessage="1" showErrorMessage="1" sqref="C16:C35" xr:uid="{00000000-0002-0000-0200-000003000000}">
      <formula1>"Arbeidsovereenkomst,Aanstellingsbesluit,(mede-)eigenaar,Zaakvoerder,Bestuurder,Directeur zonder arbeidsovereenkomst, Directeur met arbeidsovereenkomst,Directeur grootaandeelhouder"</formula1>
    </dataValidation>
    <dataValidation type="list" allowBlank="1" showInputMessage="1" showErrorMessage="1" sqref="D54" xr:uid="{00000000-0002-0000-0200-000004000000}">
      <formula1>"Selecteer voorkeur,geen aanpassing doorvoeren,SUT,VUT,selectie aangegeven door simulatie"</formula1>
    </dataValidation>
  </dataValidations>
  <hyperlinks>
    <hyperlink ref="B58" location="'Simulatie kostenplan'!B5" display="Keer terug naar het kostenplan." xr:uid="{2A0E173E-C17C-4C99-9766-61139A15E101}"/>
  </hyperlink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umrapport xmlns="dea337d4-0298-4a84-92e4-893b0665607f" xsi:nil="true"/>
    <Medewerker xmlns="dea337d4-0298-4a84-92e4-893b0665607f" xsi:nil="true"/>
    <Thema xmlns="dea337d4-0298-4a84-92e4-893b0665607f" xsi:nil="true"/>
    <tag xmlns="dea337d4-0298-4a84-92e4-893b0665607f" xsi:nil="true"/>
    <SharedWithUsers xmlns="1e7a320c-c791-49cc-98c2-783481d854e6">
      <UserInfo>
        <DisplayName>BORNBERGEN Pascal</DisplayName>
        <AccountId>200</AccountId>
        <AccountType/>
      </UserInfo>
      <UserInfo>
        <DisplayName>VAN BALLAERT Bart</DisplayName>
        <AccountId>91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D666C3462E0243BAB301F1C637A876" ma:contentTypeVersion="10" ma:contentTypeDescription="Een nieuw document maken." ma:contentTypeScope="" ma:versionID="a825356dd71427ce54a81c55d2973119">
  <xsd:schema xmlns:xsd="http://www.w3.org/2001/XMLSchema" xmlns:xs="http://www.w3.org/2001/XMLSchema" xmlns:p="http://schemas.microsoft.com/office/2006/metadata/properties" xmlns:ns2="dea337d4-0298-4a84-92e4-893b0665607f" xmlns:ns3="1e7a320c-c791-49cc-98c2-783481d854e6" targetNamespace="http://schemas.microsoft.com/office/2006/metadata/properties" ma:root="true" ma:fieldsID="c25ca123461b6458c19d2f29444535cd" ns2:_="" ns3:_="">
    <xsd:import namespace="dea337d4-0298-4a84-92e4-893b0665607f"/>
    <xsd:import namespace="1e7a320c-c791-49cc-98c2-783481d854e6"/>
    <xsd:element name="properties">
      <xsd:complexType>
        <xsd:sequence>
          <xsd:element name="documentManagement">
            <xsd:complexType>
              <xsd:all>
                <xsd:element ref="ns2:Medewerker" minOccurs="0"/>
                <xsd:element ref="ns2:MediaServiceMetadata" minOccurs="0"/>
                <xsd:element ref="ns2:MediaServiceFastMetadata" minOccurs="0"/>
                <xsd:element ref="ns2:MediaServiceAutoKeyPoints" minOccurs="0"/>
                <xsd:element ref="ns2:MediaServiceKeyPoints" minOccurs="0"/>
                <xsd:element ref="ns2:Thema" minOccurs="0"/>
                <xsd:element ref="ns2:Datumrapport" minOccurs="0"/>
                <xsd:element ref="ns2:tag"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a337d4-0298-4a84-92e4-893b0665607f" elementFormDefault="qualified">
    <xsd:import namespace="http://schemas.microsoft.com/office/2006/documentManagement/types"/>
    <xsd:import namespace="http://schemas.microsoft.com/office/infopath/2007/PartnerControls"/>
    <xsd:element name="Medewerker" ma:index="8" nillable="true" ma:displayName="Medewerker" ma:format="Dropdown" ma:internalName="Medewerker">
      <xsd:simpleType>
        <xsd:restriction base="dms:Choice">
          <xsd:enumeration value="Ellen"/>
          <xsd:enumeration value="Jordy"/>
          <xsd:enumeration value="Inge"/>
          <xsd:enumeration value="Jeroen"/>
          <xsd:enumeration value="Katrien"/>
          <xsd:enumeration value="Sylvia"/>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Thema" ma:index="13" nillable="true" ma:displayName="Thema" ma:format="Dropdown" ma:internalName="Thema">
      <xsd:simpleType>
        <xsd:union memberTypes="dms:Text">
          <xsd:simpleType>
            <xsd:restriction base="dms:Choice">
              <xsd:enumeration value="FLC"/>
              <xsd:enumeration value="N+3"/>
              <xsd:enumeration value="PR en PHB"/>
              <xsd:enumeration value="Tools"/>
              <xsd:enumeration value="Voorfinanciering"/>
              <xsd:enumeration value="B&amp;C systeem"/>
            </xsd:restriction>
          </xsd:simpleType>
        </xsd:union>
      </xsd:simpleType>
    </xsd:element>
    <xsd:element name="Datumrapport" ma:index="14" nillable="true" ma:displayName="Datum rapport" ma:description="Datum waarop het rapport uit CM is gehaald" ma:format="DateOnly" ma:internalName="Datumrapport">
      <xsd:simpleType>
        <xsd:restriction base="dms:DateTime"/>
      </xsd:simpleType>
    </xsd:element>
    <xsd:element name="tag" ma:index="15" nillable="true" ma:displayName="tag" ma:description="bijkomende tag voor onder het thema" ma:format="Dropdown" ma:internalName="tag">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7a320c-c791-49cc-98c2-783481d854e6"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D6ADB-76DC-4FAE-BEF8-A8F73B1EA77C}">
  <ds:schemaRefs>
    <ds:schemaRef ds:uri="http://schemas.microsoft.com/office/2006/metadata/properties"/>
    <ds:schemaRef ds:uri="http://schemas.microsoft.com/office/infopath/2007/PartnerControls"/>
    <ds:schemaRef ds:uri="dea337d4-0298-4a84-92e4-893b0665607f"/>
    <ds:schemaRef ds:uri="1e7a320c-c791-49cc-98c2-783481d854e6"/>
  </ds:schemaRefs>
</ds:datastoreItem>
</file>

<file path=customXml/itemProps2.xml><?xml version="1.0" encoding="utf-8"?>
<ds:datastoreItem xmlns:ds="http://schemas.openxmlformats.org/officeDocument/2006/customXml" ds:itemID="{2755E067-F970-45CB-82E7-AF94EAFBA732}">
  <ds:schemaRefs>
    <ds:schemaRef ds:uri="http://schemas.microsoft.com/sharepoint/v3/contenttype/forms"/>
  </ds:schemaRefs>
</ds:datastoreItem>
</file>

<file path=customXml/itemProps3.xml><?xml version="1.0" encoding="utf-8"?>
<ds:datastoreItem xmlns:ds="http://schemas.openxmlformats.org/officeDocument/2006/customXml" ds:itemID="{E92A62E3-164D-4B75-963E-BF60666234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a337d4-0298-4a84-92e4-893b0665607f"/>
    <ds:schemaRef ds:uri="1e7a320c-c791-49cc-98c2-783481d854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Instructies</vt:lpstr>
      <vt:lpstr>Simulatie kostenplan</vt:lpstr>
      <vt:lpstr>Simulatie personeelskosten</vt:lpstr>
    </vt:vector>
  </TitlesOfParts>
  <Manager/>
  <Company>Provincie Antwerpen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 BALLAERT Bart</dc:creator>
  <cp:keywords/>
  <dc:description/>
  <cp:lastModifiedBy>VAN BALLAERT Bart</cp:lastModifiedBy>
  <cp:revision/>
  <dcterms:created xsi:type="dcterms:W3CDTF">2022-05-23T14:29:49Z</dcterms:created>
  <dcterms:modified xsi:type="dcterms:W3CDTF">2024-11-12T10:05:25Z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0x01010085D666C3462E0243BAB301F1C637A876</vt:lpwstr>
  </property>
</Properties>
</file>